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语文（地方自主）" sheetId="7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'初中语文（地方自主）'!$A$3:$M$74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'初中语文（地方自主）'!$2:$3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<sst xmlns="http://schemas.openxmlformats.org/spreadsheetml/2006/main" count="355" uniqueCount="229">
  <si>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</si>
  <si>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</si>
  <si>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</si>
  <si>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</si>
  <si>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</si>
  <si>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</si>
  <si>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</si>
  <si>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</si>
  <si>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</si>
  <si>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</si>
  <si>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</si>
  <si>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</si>
  <si>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</si>
  <si>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</si>
  <si>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</si>
  <si>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附件6：</t>
  </si>
  <si>
    <t>2025年阳新县义务教育学校公开招聘教师面试及综合成绩一览表（地方初中语文）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</si>
  <si>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</si>
  <si>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</si>
  <si>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</si>
  <si>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</si>
  <si>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</si>
  <si>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</si>
  <si>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</si>
  <si>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</si>
  <si>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</si>
  <si>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</si>
  <si>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</si>
  <si>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</si>
  <si>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23015020201613</t>
  </si>
  <si>
    <t>胡晓晓</t>
  </si>
  <si>
    <t>地方自主招聘农村教师岗初中语文</t>
  </si>
  <si>
    <t>77.75</t>
  </si>
  <si>
    <t>23015050203905</t>
  </si>
  <si>
    <t>宋红艳</t>
  </si>
  <si>
    <t>75.50</t>
  </si>
  <si>
    <t>23015050203314</t>
  </si>
  <si>
    <t>刘源媛</t>
  </si>
  <si>
    <t>77.05</t>
  </si>
  <si>
    <t>23015070102701</t>
  </si>
  <si>
    <t>张无瑕</t>
  </si>
  <si>
    <t>76.25</t>
  </si>
  <si>
    <t>23015010400117</t>
  </si>
  <si>
    <t>苏颖文</t>
  </si>
  <si>
    <t>79.20</t>
  </si>
  <si>
    <t>23015280700210</t>
  </si>
  <si>
    <t>胡希茜</t>
  </si>
  <si>
    <t>77.30</t>
  </si>
  <si>
    <t>23015020201812</t>
  </si>
  <si>
    <t>尹则邹</t>
  </si>
  <si>
    <t>81.15</t>
  </si>
  <si>
    <t>23015020200521</t>
  </si>
  <si>
    <t>方毅</t>
  </si>
  <si>
    <t>75.80</t>
  </si>
  <si>
    <t>23015020201816</t>
  </si>
  <si>
    <t>杨慧玲</t>
  </si>
  <si>
    <t>78.05</t>
  </si>
  <si>
    <t>23015080107501</t>
  </si>
  <si>
    <t>雷俊</t>
  </si>
  <si>
    <t>77.00</t>
  </si>
  <si>
    <t>23015010501330</t>
  </si>
  <si>
    <t>石燕</t>
  </si>
  <si>
    <t>76.30</t>
  </si>
  <si>
    <t>23015050203122</t>
  </si>
  <si>
    <t>颜清莲</t>
  </si>
  <si>
    <t>74.75</t>
  </si>
  <si>
    <t>23015120202124</t>
  </si>
  <si>
    <t>文婷</t>
  </si>
  <si>
    <t>77.95</t>
  </si>
  <si>
    <t>23015110402104</t>
  </si>
  <si>
    <t>殷盈盈</t>
  </si>
  <si>
    <t>74.85</t>
  </si>
  <si>
    <t>23015110401615</t>
  </si>
  <si>
    <t>王林楠</t>
  </si>
  <si>
    <t>23015020201622</t>
  </si>
  <si>
    <t>邹倩</t>
  </si>
  <si>
    <t>76.75</t>
  </si>
  <si>
    <t>23015280703108</t>
  </si>
  <si>
    <t>蒲玉灵</t>
  </si>
  <si>
    <t>76.35</t>
  </si>
  <si>
    <t>23015050203924</t>
  </si>
  <si>
    <t>张芹</t>
  </si>
  <si>
    <t>76.95</t>
  </si>
  <si>
    <t>23015020202020</t>
  </si>
  <si>
    <t>曹敏</t>
  </si>
  <si>
    <t>74.10</t>
  </si>
  <si>
    <t>23015020200221</t>
  </si>
  <si>
    <t>陈依涵</t>
  </si>
  <si>
    <t>75.20</t>
  </si>
  <si>
    <t>23015020202411</t>
  </si>
  <si>
    <t>刘思静</t>
  </si>
  <si>
    <t>76.50</t>
  </si>
  <si>
    <t>23015010401404</t>
  </si>
  <si>
    <t>周璇</t>
  </si>
  <si>
    <t>77.35</t>
  </si>
  <si>
    <t>23015050203102</t>
  </si>
  <si>
    <t>王悦笙</t>
  </si>
  <si>
    <t>77.25</t>
  </si>
  <si>
    <t>23015020202225</t>
  </si>
  <si>
    <t>费紫杉</t>
  </si>
  <si>
    <t>75.35</t>
  </si>
  <si>
    <t>23015020200423</t>
  </si>
  <si>
    <t>董果</t>
  </si>
  <si>
    <t>72.60</t>
  </si>
  <si>
    <t>23015280700828</t>
  </si>
  <si>
    <t>牟晓雨</t>
  </si>
  <si>
    <t>75.70</t>
  </si>
  <si>
    <t>23015010400321</t>
  </si>
  <si>
    <t>阮彩</t>
  </si>
  <si>
    <t>74.30</t>
  </si>
  <si>
    <t>23015280704316</t>
  </si>
  <si>
    <t>吕楠烨</t>
  </si>
  <si>
    <t>77.15</t>
  </si>
  <si>
    <t>23015010501420</t>
  </si>
  <si>
    <t>程甜</t>
  </si>
  <si>
    <t>75.60</t>
  </si>
  <si>
    <t>23015020200622</t>
  </si>
  <si>
    <t>秦晴</t>
  </si>
  <si>
    <t>73.20</t>
  </si>
  <si>
    <t>23015020200503</t>
  </si>
  <si>
    <t>王子萱</t>
  </si>
  <si>
    <t>23015120203124</t>
  </si>
  <si>
    <t>黎佳怡</t>
  </si>
  <si>
    <t>73.50</t>
  </si>
  <si>
    <t>23015280702109</t>
  </si>
  <si>
    <t>杨丽</t>
  </si>
  <si>
    <t>76.45</t>
  </si>
  <si>
    <t>23015020202207</t>
  </si>
  <si>
    <t>刘书桢</t>
  </si>
  <si>
    <t>75.15</t>
  </si>
  <si>
    <t>23015020201106</t>
  </si>
  <si>
    <t>於文靖</t>
  </si>
  <si>
    <t>23015120203529</t>
  </si>
  <si>
    <t>胡烨</t>
  </si>
  <si>
    <t>74.45</t>
  </si>
  <si>
    <t>23015020200115</t>
  </si>
  <si>
    <t>刘梦女</t>
  </si>
  <si>
    <t>74.05</t>
  </si>
  <si>
    <t>23015020200206</t>
  </si>
  <si>
    <t>邹彩</t>
  </si>
  <si>
    <t>23015020202415</t>
  </si>
  <si>
    <t>张钰</t>
  </si>
  <si>
    <t>78.55</t>
  </si>
  <si>
    <t>23015020201027</t>
  </si>
  <si>
    <t>韩星星</t>
  </si>
  <si>
    <t>74.25</t>
  </si>
  <si>
    <t>23015010502212</t>
  </si>
  <si>
    <t>揭威</t>
  </si>
  <si>
    <t>75.90</t>
  </si>
  <si>
    <t>23015020200901</t>
  </si>
  <si>
    <t>程倩倩</t>
  </si>
  <si>
    <t>80.95</t>
  </si>
  <si>
    <t>23015020202318</t>
  </si>
  <si>
    <t>江帆帆</t>
  </si>
  <si>
    <t>72.30</t>
  </si>
  <si>
    <t>23015020200629</t>
  </si>
  <si>
    <t>何红梅</t>
  </si>
  <si>
    <t>23015020200707</t>
  </si>
  <si>
    <t>邓璐</t>
  </si>
  <si>
    <t>72.40</t>
  </si>
  <si>
    <t>23015020200703</t>
  </si>
  <si>
    <t>马俭俭</t>
  </si>
  <si>
    <t>74.70</t>
  </si>
  <si>
    <t>23015010400419</t>
  </si>
  <si>
    <t>刘媛媛</t>
  </si>
  <si>
    <t>73.75</t>
  </si>
  <si>
    <t>23015020202418</t>
  </si>
  <si>
    <t>冯艳艳</t>
  </si>
  <si>
    <t>73.25</t>
  </si>
  <si>
    <t>23015020202023</t>
  </si>
  <si>
    <t>王文文</t>
  </si>
  <si>
    <t>73.55</t>
  </si>
  <si>
    <t>23015020201420</t>
  </si>
  <si>
    <t>刘妍</t>
  </si>
  <si>
    <t>75.25</t>
  </si>
  <si>
    <t>23015020201523</t>
  </si>
  <si>
    <t>夏畅</t>
  </si>
  <si>
    <t>75.55</t>
  </si>
  <si>
    <t>23015070102721</t>
  </si>
  <si>
    <t>高玟</t>
  </si>
  <si>
    <t>74.55</t>
  </si>
  <si>
    <t>23015020201117</t>
  </si>
  <si>
    <t>胡蝶</t>
  </si>
  <si>
    <t>72.95</t>
  </si>
  <si>
    <t>23015020201911</t>
  </si>
  <si>
    <t>刘艳萍</t>
  </si>
  <si>
    <t>23015010403701</t>
  </si>
  <si>
    <t>刘琼</t>
  </si>
  <si>
    <t>72.50</t>
  </si>
  <si>
    <t>23015020202001</t>
  </si>
  <si>
    <t>赵潞潞</t>
  </si>
  <si>
    <t>73.05</t>
  </si>
  <si>
    <t>23015120203223</t>
  </si>
  <si>
    <t>徐文琼</t>
  </si>
  <si>
    <t>72.80</t>
  </si>
  <si>
    <t>23015020201004</t>
  </si>
  <si>
    <t>谢小惠</t>
  </si>
  <si>
    <t>23015110400220</t>
  </si>
  <si>
    <t>夏秀娟</t>
  </si>
  <si>
    <t>72.85</t>
  </si>
  <si>
    <t>23015120203429</t>
  </si>
  <si>
    <t>于菁菁</t>
  </si>
  <si>
    <t>23015020201718</t>
  </si>
  <si>
    <t>明菲菲</t>
  </si>
  <si>
    <t>23015020200722</t>
  </si>
  <si>
    <t>何敏</t>
  </si>
  <si>
    <t>23015020201805</t>
  </si>
  <si>
    <t>段珊珊</t>
  </si>
  <si>
    <t>23015020202704</t>
  </si>
  <si>
    <t>华朗</t>
  </si>
  <si>
    <t>缺考</t>
  </si>
  <si>
    <t>23015020201723</t>
  </si>
  <si>
    <t>钟艺</t>
  </si>
  <si>
    <t>23015020202513</t>
  </si>
  <si>
    <t>李周林</t>
  </si>
  <si>
    <t>75.40</t>
  </si>
  <si>
    <t>23015010501323</t>
  </si>
  <si>
    <t>刘思颖</t>
  </si>
  <si>
    <t>74.65</t>
  </si>
  <si>
    <t>23015020202904</t>
  </si>
  <si>
    <t>杨琴</t>
  </si>
  <si>
    <t>23015020200105</t>
  </si>
  <si>
    <t>尹梦霞</t>
  </si>
  <si>
    <t>73.85</t>
  </si>
  <si>
    <t>23015020202116</t>
  </si>
  <si>
    <t>石义林</t>
  </si>
  <si>
    <t>73.70</t>
  </si>
  <si>
    <t>23015020202106</t>
  </si>
  <si>
    <t>陈丽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</si>
</sst>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>ROUND(C4*0.4,2)</f>
        <v>32.2</v>
      </c>
      <c r="E4" s="24">
        <f t="shared" ref="E4:E35" si="0">RANK(D4,D:D,0)</f>
        <v>1</v>
      </c>
      <c r="F4" s="23">
        <v>1</v>
      </c>
      <c r="G4" s="23">
        <v>70</v>
      </c>
      <c r="H4" s="24" cm="1">
        <f t="array" ref="H4">ROUND(G4*TRIMMEAN(G:G,2/MAX(A:A))/TRIMMEAN(IF(F:F=F4,G:G),2/COUNTIF(F:F,F4)),2)</f>
        <v>68.47</v>
      </c>
      <c r="I4" s="28">
        <f t="shared" ref="I4:I35" si="1">RANK(H4,H:H,0)</f>
        <v>114</v>
      </c>
      <c r="J4" s="24">
        <f t="shared" ref="J4:J67" si="2">D4+H4</f>
        <v>100.67</v>
      </c>
      <c r="K4" s="29">
        <f t="shared" ref="K4:K35" si="3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ref="D5:D36" si="4">ROUND(C5*0.4,2)</f>
        <v>32.16</v>
      </c>
      <c r="E5" s="24">
        <f t="shared" si="0"/>
        <v>2</v>
      </c>
      <c r="F5" s="23">
        <v>1</v>
      </c>
      <c r="G5" s="23">
        <v>71</v>
      </c>
      <c r="H5" s="24" cm="1">
        <f t="array" ref="H5">ROUND(G5*TRIMMEAN(G:G,2/MAX(A:A))/TRIMMEAN(IF(F:F=F5,G:G),2/COUNTIF(F:F,F5)),2)</f>
        <v>69.45</v>
      </c>
      <c r="I5" s="28">
        <f t="shared" si="1"/>
        <v>113</v>
      </c>
      <c r="J5" s="24">
        <f t="shared" si="2"/>
        <v>101.61</v>
      </c>
      <c r="K5" s="29">
        <f t="shared" si="3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4"/>
        <v>32.02</v>
      </c>
      <c r="E6" s="24">
        <f t="shared" si="0"/>
        <v>3</v>
      </c>
      <c r="F6" s="23">
        <v>2</v>
      </c>
      <c r="G6" s="23">
        <v>72</v>
      </c>
      <c r="H6" s="24" cm="1">
        <f t="array" ref="H6">ROUND(G6*TRIMMEAN(G:G,2/MAX(A:A))/TRIMMEAN(IF(F:F=F6,G:G),2/COUNTIF(F:F,F6)),2)</f>
        <v>71.75</v>
      </c>
      <c r="I6" s="28">
        <f t="shared" si="1"/>
        <v>103</v>
      </c>
      <c r="J6" s="24">
        <f t="shared" si="2"/>
        <v>103.77</v>
      </c>
      <c r="K6" s="29">
        <f t="shared" si="3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4"/>
        <v>31.94</v>
      </c>
      <c r="E7" s="24">
        <f t="shared" si="0"/>
        <v>4</v>
      </c>
      <c r="F7" s="23">
        <v>1</v>
      </c>
      <c r="G7" s="23">
        <v>73</v>
      </c>
      <c r="H7" s="24" cm="1">
        <f t="array" ref="H7">ROUND(G7*TRIMMEAN(G:G,2/MAX(A:A))/TRIMMEAN(IF(F:F=F7,G:G),2/COUNTIF(F:F,F7)),2)</f>
        <v>71.4</v>
      </c>
      <c r="I7" s="28">
        <f t="shared" si="1"/>
        <v>105</v>
      </c>
      <c r="J7" s="24">
        <f t="shared" si="2"/>
        <v>103.34</v>
      </c>
      <c r="K7" s="29">
        <f t="shared" si="3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4"/>
        <v>31.58</v>
      </c>
      <c r="E8" s="24">
        <f t="shared" si="0"/>
        <v>5</v>
      </c>
      <c r="F8" s="23">
        <v>2</v>
      </c>
      <c r="G8" s="23">
        <v>74</v>
      </c>
      <c r="H8" s="24" cm="1">
        <f t="array" ref="H8">ROUND(G8*TRIMMEAN(G:G,2/MAX(A:A))/TRIMMEAN(IF(F:F=F8,G:G),2/COUNTIF(F:F,F8)),2)</f>
        <v>73.74</v>
      </c>
      <c r="I8" s="28">
        <f t="shared" si="1"/>
        <v>91</v>
      </c>
      <c r="J8" s="24">
        <f t="shared" si="2"/>
        <v>105.32</v>
      </c>
      <c r="K8" s="29">
        <f t="shared" si="3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4"/>
        <v>31.48</v>
      </c>
      <c r="E9" s="24">
        <f t="shared" si="0"/>
        <v>6</v>
      </c>
      <c r="F9" s="23">
        <v>3</v>
      </c>
      <c r="G9" s="23">
        <v>75</v>
      </c>
      <c r="H9" s="24" cm="1">
        <f t="array" ref="H9">ROUND(G9*TRIMMEAN(G:G,2/MAX(A:A))/TRIMMEAN(IF(F:F=F9,G:G),2/COUNTIF(F:F,F9)),2)</f>
        <v>77.02</v>
      </c>
      <c r="I9" s="28">
        <f t="shared" si="1"/>
        <v>71</v>
      </c>
      <c r="J9" s="24">
        <f t="shared" si="2"/>
        <v>108.5</v>
      </c>
      <c r="K9" s="29">
        <f t="shared" si="3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4"/>
        <v>31.46</v>
      </c>
      <c r="E10" s="24">
        <f t="shared" si="0"/>
        <v>7</v>
      </c>
      <c r="F10" s="23">
        <v>3</v>
      </c>
      <c r="G10" s="23">
        <v>76</v>
      </c>
      <c r="H10" s="24" cm="1">
        <f t="array" ref="H10">ROUND(G10*TRIMMEAN(G:G,2/MAX(A:A))/TRIMMEAN(IF(F:F=F10,G:G),2/COUNTIF(F:F,F10)),2)</f>
        <v>78.04</v>
      </c>
      <c r="I10" s="28">
        <f t="shared" si="1"/>
        <v>66</v>
      </c>
      <c r="J10" s="24">
        <f t="shared" si="2"/>
        <v>109.5</v>
      </c>
      <c r="K10" s="29">
        <f t="shared" si="3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4"/>
        <v>31.44</v>
      </c>
      <c r="E11" s="24">
        <f t="shared" si="0"/>
        <v>8</v>
      </c>
      <c r="F11" s="23">
        <v>2</v>
      </c>
      <c r="G11" s="23">
        <v>77</v>
      </c>
      <c r="H11" s="24" cm="1">
        <f t="array" ref="H11">ROUND(G11*TRIMMEAN(G:G,2/MAX(A:A))/TRIMMEAN(IF(F:F=F11,G:G),2/COUNTIF(F:F,F11)),2)</f>
        <v>76.73</v>
      </c>
      <c r="I11" s="28">
        <f t="shared" si="1"/>
        <v>75</v>
      </c>
      <c r="J11" s="24">
        <f t="shared" si="2"/>
        <v>108.17</v>
      </c>
      <c r="K11" s="29">
        <f t="shared" si="3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4"/>
        <v>31.4</v>
      </c>
      <c r="E12" s="24">
        <f t="shared" si="0"/>
        <v>9</v>
      </c>
      <c r="F12" s="23">
        <v>1</v>
      </c>
      <c r="G12" s="23">
        <v>78</v>
      </c>
      <c r="H12" s="24" cm="1">
        <f t="array" ref="H12">ROUND(G12*TRIMMEAN(G:G,2/MAX(A:A))/TRIMMEAN(IF(F:F=F12,G:G),2/COUNTIF(F:F,F12)),2)</f>
        <v>76.29</v>
      </c>
      <c r="I12" s="28">
        <f t="shared" si="1"/>
        <v>76</v>
      </c>
      <c r="J12" s="24">
        <f t="shared" si="2"/>
        <v>107.69</v>
      </c>
      <c r="K12" s="29">
        <f t="shared" si="3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4"/>
        <v>31.12</v>
      </c>
      <c r="E13" s="24">
        <f t="shared" si="0"/>
        <v>10</v>
      </c>
      <c r="F13" s="23">
        <v>1</v>
      </c>
      <c r="G13" s="23">
        <v>79</v>
      </c>
      <c r="H13" s="24" cm="1">
        <f t="array" ref="H13">ROUND(G13*TRIMMEAN(G:G,2/MAX(A:A))/TRIMMEAN(IF(F:F=F13,G:G),2/COUNTIF(F:F,F13)),2)</f>
        <v>77.27</v>
      </c>
      <c r="I13" s="28">
        <f t="shared" si="1"/>
        <v>70</v>
      </c>
      <c r="J13" s="24">
        <f t="shared" si="2"/>
        <v>108.39</v>
      </c>
      <c r="K13" s="29">
        <f t="shared" si="3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4"/>
        <v>31.12</v>
      </c>
      <c r="E14" s="24">
        <f t="shared" si="0"/>
        <v>10</v>
      </c>
      <c r="F14" s="23">
        <v>1</v>
      </c>
      <c r="G14" s="23">
        <v>80</v>
      </c>
      <c r="H14" s="24" cm="1">
        <f t="array" ref="H14">ROUND(G14*TRIMMEAN(G:G,2/MAX(A:A))/TRIMMEAN(IF(F:F=F14,G:G),2/COUNTIF(F:F,F14)),2)</f>
        <v>78.25</v>
      </c>
      <c r="I14" s="28">
        <f t="shared" si="1"/>
        <v>64</v>
      </c>
      <c r="J14" s="24">
        <f t="shared" si="2"/>
        <v>109.37</v>
      </c>
      <c r="K14" s="29">
        <f t="shared" si="3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4"/>
        <v>31.08</v>
      </c>
      <c r="E15" s="24">
        <f t="shared" si="0"/>
        <v>12</v>
      </c>
      <c r="F15" s="23">
        <v>1</v>
      </c>
      <c r="G15" s="23">
        <v>81</v>
      </c>
      <c r="H15" s="24" cm="1">
        <f t="array" ref="H15">ROUND(G15*TRIMMEAN(G:G,2/MAX(A:A))/TRIMMEAN(IF(F:F=F15,G:G),2/COUNTIF(F:F,F15)),2)</f>
        <v>79.23</v>
      </c>
      <c r="I15" s="28">
        <f t="shared" si="1"/>
        <v>58</v>
      </c>
      <c r="J15" s="24">
        <f t="shared" si="2"/>
        <v>110.31</v>
      </c>
      <c r="K15" s="29">
        <f t="shared" si="3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4"/>
        <v>31.04</v>
      </c>
      <c r="E16" s="24">
        <f t="shared" si="0"/>
        <v>13</v>
      </c>
      <c r="F16" s="23">
        <v>1</v>
      </c>
      <c r="G16" s="23">
        <v>82</v>
      </c>
      <c r="H16" s="24" cm="1">
        <f t="array" ref="H16">ROUND(G16*TRIMMEAN(G:G,2/MAX(A:A))/TRIMMEAN(IF(F:F=F16,G:G),2/COUNTIF(F:F,F16)),2)</f>
        <v>80.21</v>
      </c>
      <c r="I16" s="28">
        <f t="shared" si="1"/>
        <v>51</v>
      </c>
      <c r="J16" s="24">
        <f t="shared" si="2"/>
        <v>111.25</v>
      </c>
      <c r="K16" s="29">
        <f t="shared" si="3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4"/>
        <v>31.02</v>
      </c>
      <c r="E17" s="24">
        <f t="shared" si="0"/>
        <v>14</v>
      </c>
      <c r="F17" s="23">
        <v>1</v>
      </c>
      <c r="G17" s="23">
        <v>83</v>
      </c>
      <c r="H17" s="24" cm="1">
        <f t="array" ref="H17">ROUND(G17*TRIMMEAN(G:G,2/MAX(A:A))/TRIMMEAN(IF(F:F=F17,G:G),2/COUNTIF(F:F,F17)),2)</f>
        <v>81.18</v>
      </c>
      <c r="I17" s="28">
        <f t="shared" si="1"/>
        <v>44</v>
      </c>
      <c r="J17" s="24">
        <f t="shared" si="2"/>
        <v>112.2</v>
      </c>
      <c r="K17" s="29">
        <f t="shared" si="3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4"/>
        <v>30.92</v>
      </c>
      <c r="E18" s="24">
        <f t="shared" si="0"/>
        <v>15</v>
      </c>
      <c r="F18" s="23">
        <v>1</v>
      </c>
      <c r="G18" s="23">
        <v>84</v>
      </c>
      <c r="H18" s="24" cm="1">
        <f t="array" ref="H18">ROUND(G18*TRIMMEAN(G:G,2/MAX(A:A))/TRIMMEAN(IF(F:F=F18,G:G),2/COUNTIF(F:F,F18)),2)</f>
        <v>82.16</v>
      </c>
      <c r="I18" s="28">
        <f t="shared" si="1"/>
        <v>37</v>
      </c>
      <c r="J18" s="24">
        <f t="shared" si="2"/>
        <v>113.08</v>
      </c>
      <c r="K18" s="29">
        <f t="shared" si="3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4"/>
        <v>30.92</v>
      </c>
      <c r="E19" s="24">
        <f t="shared" si="0"/>
        <v>15</v>
      </c>
      <c r="F19" s="23">
        <v>1</v>
      </c>
      <c r="G19" s="23">
        <v>85</v>
      </c>
      <c r="H19" s="24" cm="1">
        <f t="array" ref="H19">ROUND(G19*TRIMMEAN(G:G,2/MAX(A:A))/TRIMMEAN(IF(F:F=F19,G:G),2/COUNTIF(F:F,F19)),2)</f>
        <v>83.14</v>
      </c>
      <c r="I19" s="28">
        <f t="shared" si="1"/>
        <v>33</v>
      </c>
      <c r="J19" s="24">
        <f t="shared" si="2"/>
        <v>114.06</v>
      </c>
      <c r="K19" s="29">
        <f t="shared" si="3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4"/>
        <v>30.9</v>
      </c>
      <c r="E20" s="24">
        <f t="shared" si="0"/>
        <v>17</v>
      </c>
      <c r="F20" s="23">
        <v>1</v>
      </c>
      <c r="G20" s="23">
        <v>86</v>
      </c>
      <c r="H20" s="24" cm="1">
        <f t="array" ref="H20">ROUND(G20*TRIMMEAN(G:G,2/MAX(A:A))/TRIMMEAN(IF(F:F=F20,G:G),2/COUNTIF(F:F,F20)),2)</f>
        <v>84.12</v>
      </c>
      <c r="I20" s="28">
        <f t="shared" si="1"/>
        <v>27</v>
      </c>
      <c r="J20" s="24">
        <f t="shared" si="2"/>
        <v>115.02</v>
      </c>
      <c r="K20" s="29">
        <f t="shared" si="3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4"/>
        <v>30.88</v>
      </c>
      <c r="E21" s="24">
        <f t="shared" si="0"/>
        <v>18</v>
      </c>
      <c r="F21" s="23">
        <v>1</v>
      </c>
      <c r="G21" s="23">
        <v>87</v>
      </c>
      <c r="H21" s="24" cm="1">
        <f t="array" ref="H21">ROUND(G21*TRIMMEAN(G:G,2/MAX(A:A))/TRIMMEAN(IF(F:F=F21,G:G),2/COUNTIF(F:F,F21)),2)</f>
        <v>85.1</v>
      </c>
      <c r="I21" s="28">
        <f t="shared" si="1"/>
        <v>23</v>
      </c>
      <c r="J21" s="24">
        <f t="shared" si="2"/>
        <v>115.98</v>
      </c>
      <c r="K21" s="29">
        <f t="shared" si="3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4"/>
        <v>30.88</v>
      </c>
      <c r="E22" s="24">
        <f t="shared" si="0"/>
        <v>18</v>
      </c>
      <c r="F22" s="23">
        <v>1</v>
      </c>
      <c r="G22" s="23">
        <v>88</v>
      </c>
      <c r="H22" s="24" cm="1">
        <f t="array" ref="H22">ROUND(G22*TRIMMEAN(G:G,2/MAX(A:A))/TRIMMEAN(IF(F:F=F22,G:G),2/COUNTIF(F:F,F22)),2)</f>
        <v>86.07</v>
      </c>
      <c r="I22" s="28">
        <f t="shared" si="1"/>
        <v>18</v>
      </c>
      <c r="J22" s="24">
        <f t="shared" si="2"/>
        <v>116.95</v>
      </c>
      <c r="K22" s="29">
        <f t="shared" si="3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4"/>
        <v>30.8</v>
      </c>
      <c r="E23" s="24">
        <f t="shared" si="0"/>
        <v>20</v>
      </c>
      <c r="F23" s="23">
        <v>1</v>
      </c>
      <c r="G23" s="23">
        <v>89</v>
      </c>
      <c r="H23" s="24" cm="1">
        <f t="array" ref="H23">ROUND(G23*TRIMMEAN(G:G,2/MAX(A:A))/TRIMMEAN(IF(F:F=F23,G:G),2/COUNTIF(F:F,F23)),2)</f>
        <v>87.05</v>
      </c>
      <c r="I23" s="28">
        <f t="shared" si="1"/>
        <v>15</v>
      </c>
      <c r="J23" s="24">
        <f t="shared" si="2"/>
        <v>117.85</v>
      </c>
      <c r="K23" s="29">
        <f t="shared" si="3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4"/>
        <v>30.68</v>
      </c>
      <c r="E24" s="24">
        <f t="shared" si="0"/>
        <v>21</v>
      </c>
      <c r="F24" s="23">
        <v>2</v>
      </c>
      <c r="G24" s="23">
        <v>90</v>
      </c>
      <c r="H24" s="24" cm="1">
        <f t="array" ref="H24">ROUND(G24*TRIMMEAN(G:G,2/MAX(A:A))/TRIMMEAN(IF(F:F=F24,G:G),2/COUNTIF(F:F,F24)),2)</f>
        <v>89.69</v>
      </c>
      <c r="I24" s="28">
        <f t="shared" si="1"/>
        <v>4</v>
      </c>
      <c r="J24" s="24">
        <f t="shared" si="2"/>
        <v>120.37</v>
      </c>
      <c r="K24" s="29">
        <f t="shared" si="3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4"/>
        <v>30.66</v>
      </c>
      <c r="E25" s="24">
        <f t="shared" si="0"/>
        <v>22</v>
      </c>
      <c r="F25" s="23">
        <v>2</v>
      </c>
      <c r="G25" s="23">
        <v>70</v>
      </c>
      <c r="H25" s="24" cm="1">
        <f t="array" ref="H25">ROUND(G25*TRIMMEAN(G:G,2/MAX(A:A))/TRIMMEAN(IF(F:F=F25,G:G),2/COUNTIF(F:F,F25)),2)</f>
        <v>69.76</v>
      </c>
      <c r="I25" s="28">
        <f t="shared" si="1"/>
        <v>110</v>
      </c>
      <c r="J25" s="24">
        <f t="shared" si="2"/>
        <v>100.42</v>
      </c>
      <c r="K25" s="29">
        <f t="shared" si="3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4"/>
        <v>30.6</v>
      </c>
      <c r="E26" s="24">
        <f t="shared" si="0"/>
        <v>23</v>
      </c>
      <c r="F26" s="23">
        <v>3</v>
      </c>
      <c r="G26" s="23">
        <v>71</v>
      </c>
      <c r="H26" s="24" cm="1">
        <f t="array" ref="H26">ROUND(G26*TRIMMEAN(G:G,2/MAX(A:A))/TRIMMEAN(IF(F:F=F26,G:G),2/COUNTIF(F:F,F26)),2)</f>
        <v>72.91</v>
      </c>
      <c r="I26" s="28">
        <f t="shared" si="1"/>
        <v>97</v>
      </c>
      <c r="J26" s="24">
        <f t="shared" si="2"/>
        <v>103.51</v>
      </c>
      <c r="K26" s="29">
        <f t="shared" si="3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4"/>
        <v>30.54</v>
      </c>
      <c r="E27" s="24">
        <f t="shared" si="0"/>
        <v>24</v>
      </c>
      <c r="F27" s="23">
        <v>3</v>
      </c>
      <c r="G27" s="23">
        <v>72</v>
      </c>
      <c r="H27" s="24" cm="1">
        <f t="array" ref="H27">ROUND(G27*TRIMMEAN(G:G,2/MAX(A:A))/TRIMMEAN(IF(F:F=F27,G:G),2/COUNTIF(F:F,F27)),2)</f>
        <v>73.94</v>
      </c>
      <c r="I27" s="28">
        <f t="shared" si="1"/>
        <v>87</v>
      </c>
      <c r="J27" s="24">
        <f t="shared" si="2"/>
        <v>104.48</v>
      </c>
      <c r="K27" s="29">
        <f t="shared" si="3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4"/>
        <v>30.48</v>
      </c>
      <c r="E28" s="24">
        <f t="shared" si="0"/>
        <v>25</v>
      </c>
      <c r="F28" s="23">
        <v>1</v>
      </c>
      <c r="G28" s="23">
        <v>73</v>
      </c>
      <c r="H28" s="24" cm="1">
        <f t="array" ref="H28">ROUND(G28*TRIMMEAN(G:G,2/MAX(A:A))/TRIMMEAN(IF(F:F=F28,G:G),2/COUNTIF(F:F,F28)),2)</f>
        <v>71.4</v>
      </c>
      <c r="I28" s="28">
        <f t="shared" si="1"/>
        <v>105</v>
      </c>
      <c r="J28" s="24">
        <f t="shared" si="2"/>
        <v>101.88</v>
      </c>
      <c r="K28" s="29">
        <f t="shared" si="3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4"/>
        <v>30.48</v>
      </c>
      <c r="E29" s="24">
        <f t="shared" si="0"/>
        <v>25</v>
      </c>
      <c r="F29" s="23">
        <v>1</v>
      </c>
      <c r="G29" s="23">
        <v>74</v>
      </c>
      <c r="H29" s="24" cm="1">
        <f t="array" ref="H29">ROUND(G29*TRIMMEAN(G:G,2/MAX(A:A))/TRIMMEAN(IF(F:F=F29,G:G),2/COUNTIF(F:F,F29)),2)</f>
        <v>72.38</v>
      </c>
      <c r="I29" s="28">
        <f t="shared" si="1"/>
        <v>100</v>
      </c>
      <c r="J29" s="24">
        <f t="shared" si="2"/>
        <v>102.86</v>
      </c>
      <c r="K29" s="29">
        <f t="shared" si="3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4"/>
        <v>30.48</v>
      </c>
      <c r="E30" s="24">
        <f t="shared" si="0"/>
        <v>25</v>
      </c>
      <c r="F30" s="23">
        <v>1</v>
      </c>
      <c r="G30" s="23">
        <v>75</v>
      </c>
      <c r="H30" s="24" cm="1">
        <f t="array" ref="H30">ROUND(G30*TRIMMEAN(G:G,2/MAX(A:A))/TRIMMEAN(IF(F:F=F30,G:G),2/COUNTIF(F:F,F30)),2)</f>
        <v>73.36</v>
      </c>
      <c r="I30" s="28">
        <f t="shared" si="1"/>
        <v>96</v>
      </c>
      <c r="J30" s="24">
        <f t="shared" si="2"/>
        <v>103.84</v>
      </c>
      <c r="K30" s="29">
        <f t="shared" si="3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4"/>
        <v>30.4</v>
      </c>
      <c r="E31" s="24">
        <f t="shared" si="0"/>
        <v>28</v>
      </c>
      <c r="F31" s="23">
        <v>1</v>
      </c>
      <c r="G31" s="23">
        <v>76</v>
      </c>
      <c r="H31" s="24" cm="1">
        <f t="array" ref="H31">ROUND(G31*TRIMMEAN(G:G,2/MAX(A:A))/TRIMMEAN(IF(F:F=F31,G:G),2/COUNTIF(F:F,F31)),2)</f>
        <v>74.34</v>
      </c>
      <c r="I31" s="28">
        <f t="shared" si="1"/>
        <v>85</v>
      </c>
      <c r="J31" s="24">
        <f t="shared" si="2"/>
        <v>104.74</v>
      </c>
      <c r="K31" s="29">
        <f t="shared" si="3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4"/>
        <v>30.34</v>
      </c>
      <c r="E32" s="24">
        <f t="shared" si="0"/>
        <v>29</v>
      </c>
      <c r="F32" s="23">
        <v>1</v>
      </c>
      <c r="G32" s="23">
        <v>77</v>
      </c>
      <c r="H32" s="24" cm="1">
        <f t="array" ref="H32">ROUND(G32*TRIMMEAN(G:G,2/MAX(A:A))/TRIMMEAN(IF(F:F=F32,G:G),2/COUNTIF(F:F,F32)),2)</f>
        <v>75.32</v>
      </c>
      <c r="I32" s="28">
        <f t="shared" si="1"/>
        <v>79</v>
      </c>
      <c r="J32" s="24">
        <f t="shared" si="2"/>
        <v>105.66</v>
      </c>
      <c r="K32" s="29">
        <f t="shared" si="3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4"/>
        <v>30.28</v>
      </c>
      <c r="E33" s="24">
        <f t="shared" si="0"/>
        <v>30</v>
      </c>
      <c r="F33" s="23">
        <v>1</v>
      </c>
      <c r="G33" s="23">
        <v>78</v>
      </c>
      <c r="H33" s="24" cm="1">
        <f t="array" ref="H33">ROUND(G33*TRIMMEAN(G:G,2/MAX(A:A))/TRIMMEAN(IF(F:F=F33,G:G),2/COUNTIF(F:F,F33)),2)</f>
        <v>76.29</v>
      </c>
      <c r="I33" s="28">
        <f t="shared" si="1"/>
        <v>76</v>
      </c>
      <c r="J33" s="24">
        <f t="shared" si="2"/>
        <v>106.57</v>
      </c>
      <c r="K33" s="29">
        <f t="shared" si="3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4"/>
        <v>30.24</v>
      </c>
      <c r="E34" s="24">
        <f t="shared" si="0"/>
        <v>31</v>
      </c>
      <c r="F34" s="23">
        <v>2</v>
      </c>
      <c r="G34" s="23">
        <v>79</v>
      </c>
      <c r="H34" s="24" cm="1">
        <f t="array" ref="H34">ROUND(G34*TRIMMEAN(G:G,2/MAX(A:A))/TRIMMEAN(IF(F:F=F34,G:G),2/COUNTIF(F:F,F34)),2)</f>
        <v>78.72</v>
      </c>
      <c r="I34" s="28">
        <f t="shared" si="1"/>
        <v>63</v>
      </c>
      <c r="J34" s="24">
        <f t="shared" si="2"/>
        <v>108.96</v>
      </c>
      <c r="K34" s="29">
        <f t="shared" si="3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4"/>
        <v>30.22</v>
      </c>
      <c r="E35" s="24">
        <f t="shared" si="0"/>
        <v>32</v>
      </c>
      <c r="F35" s="23">
        <v>3</v>
      </c>
      <c r="G35" s="23">
        <v>80</v>
      </c>
      <c r="H35" s="24" cm="1">
        <f t="array" ref="H35">ROUND(G35*TRIMMEAN(G:G,2/MAX(A:A))/TRIMMEAN(IF(F:F=F35,G:G),2/COUNTIF(F:F,F35)),2)</f>
        <v>82.15</v>
      </c>
      <c r="I35" s="28">
        <f t="shared" si="1"/>
        <v>40</v>
      </c>
      <c r="J35" s="24">
        <f t="shared" si="2"/>
        <v>112.37</v>
      </c>
      <c r="K35" s="29">
        <f t="shared" si="3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4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ROUND(G36*TRIMMEAN(G:G,2/MAX(A:A))/TRIMMEAN(IF(F:F=F36,G:G),2/COUNTIF(F:F,F36)),2)</f>
        <v>83.18</v>
      </c>
      <c r="I36" s="28">
        <f t="shared" ref="I36:I67" si="6">RANK(H36,H:H,0)</f>
        <v>31</v>
      </c>
      <c r="J36" s="24">
        <f t="shared" si="2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ref="D37:D68" si="8">ROUND(C37*0.4,2)</f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ROUND(G37*TRIMMEAN(G:G,2/MAX(A:A))/TRIMMEAN(IF(F:F=F37,G:G),2/COUNTIF(F:F,F37)),2)</f>
        <v>80.21</v>
      </c>
      <c r="I37" s="28">
        <f t="shared" si="6"/>
        <v>51</v>
      </c>
      <c r="J37" s="24">
        <f t="shared" si="2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8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ROUND(G38*TRIMMEAN(G:G,2/MAX(A:A))/TRIMMEAN(IF(F:F=F38,G:G),2/COUNTIF(F:F,F38)),2)</f>
        <v>81.18</v>
      </c>
      <c r="I38" s="28">
        <f t="shared" si="6"/>
        <v>44</v>
      </c>
      <c r="J38" s="24">
        <f t="shared" si="2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8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ROUND(G39*TRIMMEAN(G:G,2/MAX(A:A))/TRIMMEAN(IF(F:F=F39,G:G),2/COUNTIF(F:F,F39)),2)</f>
        <v>82.16</v>
      </c>
      <c r="I39" s="28">
        <f t="shared" si="6"/>
        <v>37</v>
      </c>
      <c r="J39" s="24">
        <f t="shared" si="2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8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ROUND(G40*TRIMMEAN(G:G,2/MAX(A:A))/TRIMMEAN(IF(F:F=F40,G:G),2/COUNTIF(F:F,F40)),2)</f>
        <v>83.14</v>
      </c>
      <c r="I40" s="28">
        <f t="shared" si="6"/>
        <v>33</v>
      </c>
      <c r="J40" s="24">
        <f t="shared" si="2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8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ROUND(G41*TRIMMEAN(G:G,2/MAX(A:A))/TRIMMEAN(IF(F:F=F41,G:G),2/COUNTIF(F:F,F41)),2)</f>
        <v>84.12</v>
      </c>
      <c r="I41" s="28">
        <f t="shared" si="6"/>
        <v>27</v>
      </c>
      <c r="J41" s="24">
        <f t="shared" si="2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8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ROUND(G42*TRIMMEAN(G:G,2/MAX(A:A))/TRIMMEAN(IF(F:F=F42,G:G),2/COUNTIF(F:F,F42)),2)</f>
        <v>85.1</v>
      </c>
      <c r="I42" s="28">
        <f t="shared" si="6"/>
        <v>23</v>
      </c>
      <c r="J42" s="24">
        <f t="shared" si="2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8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ROUND(G43*TRIMMEAN(G:G,2/MAX(A:A))/TRIMMEAN(IF(F:F=F43,G:G),2/COUNTIF(F:F,F43)),2)</f>
        <v>86.07</v>
      </c>
      <c r="I43" s="28">
        <f t="shared" si="6"/>
        <v>18</v>
      </c>
      <c r="J43" s="24">
        <f t="shared" si="2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8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ROUND(G44*TRIMMEAN(G:G,2/MAX(A:A))/TRIMMEAN(IF(F:F=F44,G:G),2/COUNTIF(F:F,F44)),2)</f>
        <v>88.69</v>
      </c>
      <c r="I44" s="28">
        <f t="shared" si="6"/>
        <v>9</v>
      </c>
      <c r="J44" s="24">
        <f t="shared" si="2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8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ROUND(G45*TRIMMEAN(G:G,2/MAX(A:A))/TRIMMEAN(IF(F:F=F45,G:G),2/COUNTIF(F:F,F45)),2)</f>
        <v>89.69</v>
      </c>
      <c r="I45" s="28">
        <f t="shared" si="6"/>
        <v>4</v>
      </c>
      <c r="J45" s="24">
        <f t="shared" si="2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8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ROUND(G46*TRIMMEAN(G:G,2/MAX(A:A))/TRIMMEAN(IF(F:F=F46,G:G),2/COUNTIF(F:F,F46)),2)</f>
        <v>71.88</v>
      </c>
      <c r="I46" s="28">
        <f t="shared" si="6"/>
        <v>101</v>
      </c>
      <c r="J46" s="24">
        <f t="shared" si="2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8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ROUND(G47*TRIMMEAN(G:G,2/MAX(A:A))/TRIMMEAN(IF(F:F=F47,G:G),2/COUNTIF(F:F,F47)),2)</f>
        <v>70.75</v>
      </c>
      <c r="I47" s="28">
        <f t="shared" si="6"/>
        <v>107</v>
      </c>
      <c r="J47" s="24">
        <f t="shared" si="2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8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ROUND(G48*TRIMMEAN(G:G,2/MAX(A:A))/TRIMMEAN(IF(F:F=F48,G:G),2/COUNTIF(F:F,F48)),2)</f>
        <v>73.94</v>
      </c>
      <c r="I48" s="28">
        <f t="shared" si="6"/>
        <v>87</v>
      </c>
      <c r="J48" s="24">
        <f t="shared" si="2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8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ROUND(G49*TRIMMEAN(G:G,2/MAX(A:A))/TRIMMEAN(IF(F:F=F49,G:G),2/COUNTIF(F:F,F49)),2)</f>
        <v>74.96</v>
      </c>
      <c r="I49" s="28">
        <f t="shared" si="6"/>
        <v>81</v>
      </c>
      <c r="J49" s="24">
        <f t="shared" si="2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8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ROUND(G50*TRIMMEAN(G:G,2/MAX(A:A))/TRIMMEAN(IF(F:F=F50,G:G),2/COUNTIF(F:F,F50)),2)</f>
        <v>73.74</v>
      </c>
      <c r="I50" s="28">
        <f t="shared" si="6"/>
        <v>91</v>
      </c>
      <c r="J50" s="24">
        <f t="shared" si="2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8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ROUND(G51*TRIMMEAN(G:G,2/MAX(A:A))/TRIMMEAN(IF(F:F=F51,G:G),2/COUNTIF(F:F,F51)),2)</f>
        <v>77.02</v>
      </c>
      <c r="I51" s="28">
        <f t="shared" si="6"/>
        <v>71</v>
      </c>
      <c r="J51" s="24">
        <f t="shared" si="2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8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ROUND(G52*TRIMMEAN(G:G,2/MAX(A:A))/TRIMMEAN(IF(F:F=F52,G:G),2/COUNTIF(F:F,F52)),2)</f>
        <v>78.04</v>
      </c>
      <c r="I52" s="28">
        <f t="shared" si="6"/>
        <v>66</v>
      </c>
      <c r="J52" s="24">
        <f t="shared" si="2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8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ROUND(G53*TRIMMEAN(G:G,2/MAX(A:A))/TRIMMEAN(IF(F:F=F53,G:G),2/COUNTIF(F:F,F53)),2)</f>
        <v>79.07</v>
      </c>
      <c r="I53" s="28">
        <f t="shared" si="6"/>
        <v>60</v>
      </c>
      <c r="J53" s="24">
        <f t="shared" si="2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8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ROUND(G54*TRIMMEAN(G:G,2/MAX(A:A))/TRIMMEAN(IF(F:F=F54,G:G),2/COUNTIF(F:F,F54)),2)</f>
        <v>77.73</v>
      </c>
      <c r="I54" s="28">
        <f t="shared" si="6"/>
        <v>69</v>
      </c>
      <c r="J54" s="24">
        <f t="shared" si="2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8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ROUND(G55*TRIMMEAN(G:G,2/MAX(A:A))/TRIMMEAN(IF(F:F=F55,G:G),2/COUNTIF(F:F,F55)),2)</f>
        <v>81.12</v>
      </c>
      <c r="I55" s="28">
        <f t="shared" si="6"/>
        <v>47</v>
      </c>
      <c r="J55" s="24">
        <f t="shared" si="2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8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ROUND(G56*TRIMMEAN(G:G,2/MAX(A:A))/TRIMMEAN(IF(F:F=F56,G:G),2/COUNTIF(F:F,F56)),2)</f>
        <v>78.25</v>
      </c>
      <c r="I56" s="28">
        <f t="shared" si="6"/>
        <v>64</v>
      </c>
      <c r="J56" s="24">
        <f t="shared" si="2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8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ROUND(G57*TRIMMEAN(G:G,2/MAX(A:A))/TRIMMEAN(IF(F:F=F57,G:G),2/COUNTIF(F:F,F57)),2)</f>
        <v>79.23</v>
      </c>
      <c r="I57" s="28">
        <f t="shared" si="6"/>
        <v>58</v>
      </c>
      <c r="J57" s="24">
        <f t="shared" si="2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8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ROUND(G58*TRIMMEAN(G:G,2/MAX(A:A))/TRIMMEAN(IF(F:F=F58,G:G),2/COUNTIF(F:F,F58)),2)</f>
        <v>80.21</v>
      </c>
      <c r="I58" s="28">
        <f t="shared" si="6"/>
        <v>51</v>
      </c>
      <c r="J58" s="24">
        <f t="shared" si="2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8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ROUND(G59*TRIMMEAN(G:G,2/MAX(A:A))/TRIMMEAN(IF(F:F=F59,G:G),2/COUNTIF(F:F,F59)),2)</f>
        <v>81.18</v>
      </c>
      <c r="I59" s="28">
        <f t="shared" si="6"/>
        <v>44</v>
      </c>
      <c r="J59" s="24">
        <f t="shared" si="2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8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ROUND(G60*TRIMMEAN(G:G,2/MAX(A:A))/TRIMMEAN(IF(F:F=F60,G:G),2/COUNTIF(F:F,F60)),2)</f>
        <v>82.16</v>
      </c>
      <c r="I60" s="28">
        <f t="shared" si="6"/>
        <v>37</v>
      </c>
      <c r="J60" s="24">
        <f t="shared" si="2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8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ROUND(G61*TRIMMEAN(G:G,2/MAX(A:A))/TRIMMEAN(IF(F:F=F61,G:G),2/COUNTIF(F:F,F61)),2)</f>
        <v>83.14</v>
      </c>
      <c r="I61" s="28">
        <f t="shared" si="6"/>
        <v>33</v>
      </c>
      <c r="J61" s="24">
        <f t="shared" si="2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8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ROUND(G62*TRIMMEAN(G:G,2/MAX(A:A))/TRIMMEAN(IF(F:F=F62,G:G),2/COUNTIF(F:F,F62)),2)</f>
        <v>84.12</v>
      </c>
      <c r="I62" s="28">
        <f t="shared" si="6"/>
        <v>27</v>
      </c>
      <c r="J62" s="24">
        <f t="shared" si="2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8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ROUND(G63*TRIMMEAN(G:G,2/MAX(A:A))/TRIMMEAN(IF(F:F=F63,G:G),2/COUNTIF(F:F,F63)),2)</f>
        <v>86.07</v>
      </c>
      <c r="I63" s="28">
        <f t="shared" si="6"/>
        <v>18</v>
      </c>
      <c r="J63" s="24">
        <f t="shared" si="2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8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ROUND(G64*TRIMMEAN(G:G,2/MAX(A:A))/TRIMMEAN(IF(F:F=F64,G:G),2/COUNTIF(F:F,F64)),2)</f>
        <v>90.37</v>
      </c>
      <c r="I64" s="28">
        <f t="shared" si="6"/>
        <v>3</v>
      </c>
      <c r="J64" s="24">
        <f t="shared" si="2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8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ROUND(G65*TRIMMEAN(G:G,2/MAX(A:A))/TRIMMEAN(IF(F:F=F65,G:G),2/COUNTIF(F:F,F65)),2)</f>
        <v>91.39</v>
      </c>
      <c r="I65" s="28">
        <f t="shared" si="6"/>
        <v>2</v>
      </c>
      <c r="J65" s="24">
        <f t="shared" si="2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8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ROUND(G66*TRIMMEAN(G:G,2/MAX(A:A))/TRIMMEAN(IF(F:F=F66,G:G),2/COUNTIF(F:F,F66)),2)</f>
        <v>89.69</v>
      </c>
      <c r="I66" s="28">
        <f t="shared" si="6"/>
        <v>4</v>
      </c>
      <c r="J66" s="24">
        <f t="shared" si="2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8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ROUND(G67*TRIMMEAN(G:G,2/MAX(A:A))/TRIMMEAN(IF(F:F=F67,G:G),2/COUNTIF(F:F,F67)),2)</f>
        <v>71.88</v>
      </c>
      <c r="I67" s="28">
        <f t="shared" si="6"/>
        <v>101</v>
      </c>
      <c r="J67" s="24">
        <f t="shared" si="2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si="8"/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ROUND(G68*TRIMMEAN(G:G,2/MAX(A:A))/TRIMMEAN(IF(F:F=F68,G:G),2/COUNTIF(F:F,F68)),2)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ref="D69:D100" si="13">ROUND(C69*0.4,2)</f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ROUND(G69*TRIMMEAN(G:G,2/MAX(A:A))/TRIMMEAN(IF(F:F=F69,G:G),2/COUNTIF(F:F,F69)),2)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13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ROUND(G70*TRIMMEAN(G:G,2/MAX(A:A))/TRIMMEAN(IF(F:F=F70,G:G),2/COUNTIF(F:F,F70)),2)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13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ROUND(G71*TRIMMEAN(G:G,2/MAX(A:A))/TRIMMEAN(IF(F:F=F71,G:G),2/COUNTIF(F:F,F71)),2)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13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ROUND(G72*TRIMMEAN(G:G,2/MAX(A:A))/TRIMMEAN(IF(F:F=F72,G:G),2/COUNTIF(F:F,F72)),2)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13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ROUND(G73*TRIMMEAN(G:G,2/MAX(A:A))/TRIMMEAN(IF(F:F=F73,G:G),2/COUNTIF(F:F,F73)),2)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13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ROUND(G74*TRIMMEAN(G:G,2/MAX(A:A))/TRIMMEAN(IF(F:F=F74,G:G),2/COUNTIF(F:F,F74)),2)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13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ROUND(G75*TRIMMEAN(G:G,2/MAX(A:A))/TRIMMEAN(IF(F:F=F75,G:G),2/COUNTIF(F:F,F75)),2)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13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ROUND(G76*TRIMMEAN(G:G,2/MAX(A:A))/TRIMMEAN(IF(F:F=F76,G:G),2/COUNTIF(F:F,F76)),2)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13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ROUND(G77*TRIMMEAN(G:G,2/MAX(A:A))/TRIMMEAN(IF(F:F=F77,G:G),2/COUNTIF(F:F,F77)),2)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13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ROUND(G78*TRIMMEAN(G:G,2/MAX(A:A))/TRIMMEAN(IF(F:F=F78,G:G),2/COUNTIF(F:F,F78)),2)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13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ROUND(G79*TRIMMEAN(G:G,2/MAX(A:A))/TRIMMEAN(IF(F:F=F79,G:G),2/COUNTIF(F:F,F79)),2)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13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ROUND(G80*TRIMMEAN(G:G,2/MAX(A:A))/TRIMMEAN(IF(F:F=F80,G:G),2/COUNTIF(F:F,F80)),2)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13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ROUND(G81*TRIMMEAN(G:G,2/MAX(A:A))/TRIMMEAN(IF(F:F=F81,G:G),2/COUNTIF(F:F,F81)),2)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13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ROUND(G82*TRIMMEAN(G:G,2/MAX(A:A))/TRIMMEAN(IF(F:F=F82,G:G),2/COUNTIF(F:F,F82)),2)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13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ROUND(G83*TRIMMEAN(G:G,2/MAX(A:A))/TRIMMEAN(IF(F:F=F83,G:G),2/COUNTIF(F:F,F83)),2)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13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ROUND(G84*TRIMMEAN(G:G,2/MAX(A:A))/TRIMMEAN(IF(F:F=F84,G:G),2/COUNTIF(F:F,F84)),2)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13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ROUND(G85*TRIMMEAN(G:G,2/MAX(A:A))/TRIMMEAN(IF(F:F=F85,G:G),2/COUNTIF(F:F,F85)),2)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13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ROUND(G86*TRIMMEAN(G:G,2/MAX(A:A))/TRIMMEAN(IF(F:F=F86,G:G),2/COUNTIF(F:F,F86)),2)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13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ROUND(G87*TRIMMEAN(G:G,2/MAX(A:A))/TRIMMEAN(IF(F:F=F87,G:G),2/COUNTIF(F:F,F87)),2)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13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ROUND(G88*TRIMMEAN(G:G,2/MAX(A:A))/TRIMMEAN(IF(F:F=F88,G:G),2/COUNTIF(F:F,F88)),2)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13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ROUND(G89*TRIMMEAN(G:G,2/MAX(A:A))/TRIMMEAN(IF(F:F=F89,G:G),2/COUNTIF(F:F,F89)),2)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13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ROUND(G90*TRIMMEAN(G:G,2/MAX(A:A))/TRIMMEAN(IF(F:F=F90,G:G),2/COUNTIF(F:F,F90)),2)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13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ROUND(G91*TRIMMEAN(G:G,2/MAX(A:A))/TRIMMEAN(IF(F:F=F91,G:G),2/COUNTIF(F:F,F91)),2)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13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ROUND(G92*TRIMMEAN(G:G,2/MAX(A:A))/TRIMMEAN(IF(F:F=F92,G:G),2/COUNTIF(F:F,F92)),2)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13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ROUND(G93*TRIMMEAN(G:G,2/MAX(A:A))/TRIMMEAN(IF(F:F=F93,G:G),2/COUNTIF(F:F,F93)),2)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13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ROUND(G94*TRIMMEAN(G:G,2/MAX(A:A))/TRIMMEAN(IF(F:F=F94,G:G),2/COUNTIF(F:F,F94)),2)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13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ROUND(G95*TRIMMEAN(G:G,2/MAX(A:A))/TRIMMEAN(IF(F:F=F95,G:G),2/COUNTIF(F:F,F95)),2)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13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ROUND(G96*TRIMMEAN(G:G,2/MAX(A:A))/TRIMMEAN(IF(F:F=F96,G:G),2/COUNTIF(F:F,F96)),2)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13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ROUND(G97*TRIMMEAN(G:G,2/MAX(A:A))/TRIMMEAN(IF(F:F=F97,G:G),2/COUNTIF(F:F,F97)),2)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13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ROUND(G98*TRIMMEAN(G:G,2/MAX(A:A))/TRIMMEAN(IF(F:F=F98,G:G),2/COUNTIF(F:F,F98)),2)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13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ROUND(G99*TRIMMEAN(G:G,2/MAX(A:A))/TRIMMEAN(IF(F:F=F99,G:G),2/COUNTIF(F:F,F99)),2)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13"/>
        <v>28.52</v>
      </c>
      <c r="E100" s="24">
        <f t="shared" ref="E100:E117" si="14">RANK(D100,D:D,0)</f>
        <v>97</v>
      </c>
      <c r="F100" s="23">
        <v>2</v>
      </c>
      <c r="G100" s="23">
        <v>82</v>
      </c>
      <c r="H100" s="24" cm="1">
        <f t="array" ref="H100">ROUND(G100*TRIMMEAN(G:G,2/MAX(A:A))/TRIMMEAN(IF(F:F=F100,G:G),2/COUNTIF(F:F,F100)),2)</f>
        <v>81.71</v>
      </c>
      <c r="I100" s="28">
        <f t="shared" ref="I100:I117" si="15">RANK(H100,H:H,0)</f>
        <v>42</v>
      </c>
      <c r="J100" s="24">
        <f t="shared" si="11"/>
        <v>110.23</v>
      </c>
      <c r="K100" s="29">
        <f t="shared" ref="K100:K117" si="16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ref="D101:D117" si="17">ROUND(C101*0.4,2)</f>
        <v>28.52</v>
      </c>
      <c r="E101" s="24">
        <f t="shared" si="14"/>
        <v>97</v>
      </c>
      <c r="F101" s="23">
        <v>2</v>
      </c>
      <c r="G101" s="23">
        <v>83</v>
      </c>
      <c r="H101" s="24" cm="1">
        <f t="array" ref="H101">ROUND(G101*TRIMMEAN(G:G,2/MAX(A:A))/TRIMMEAN(IF(F:F=F101,G:G),2/COUNTIF(F:F,F101)),2)</f>
        <v>82.71</v>
      </c>
      <c r="I101" s="28">
        <f t="shared" si="15"/>
        <v>36</v>
      </c>
      <c r="J101" s="24">
        <f t="shared" si="11"/>
        <v>111.23</v>
      </c>
      <c r="K101" s="29">
        <f t="shared" si="16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17"/>
        <v>28.46</v>
      </c>
      <c r="E102" s="24">
        <f t="shared" si="14"/>
        <v>99</v>
      </c>
      <c r="F102" s="23">
        <v>2</v>
      </c>
      <c r="G102" s="23">
        <v>84</v>
      </c>
      <c r="H102" s="24" cm="1">
        <f t="array" ref="H102">ROUND(G102*TRIMMEAN(G:G,2/MAX(A:A))/TRIMMEAN(IF(F:F=F102,G:G),2/COUNTIF(F:F,F102)),2)</f>
        <v>83.71</v>
      </c>
      <c r="I102" s="28">
        <f t="shared" si="15"/>
        <v>30</v>
      </c>
      <c r="J102" s="24">
        <f t="shared" si="11"/>
        <v>112.17</v>
      </c>
      <c r="K102" s="29">
        <f t="shared" si="16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17"/>
        <v>28.44</v>
      </c>
      <c r="E103" s="24">
        <f t="shared" si="14"/>
        <v>100</v>
      </c>
      <c r="F103" s="23">
        <v>2</v>
      </c>
      <c r="G103" s="23">
        <v>85</v>
      </c>
      <c r="H103" s="24" cm="1">
        <f t="array" ref="H103">ROUND(G103*TRIMMEAN(G:G,2/MAX(A:A))/TRIMMEAN(IF(F:F=F103,G:G),2/COUNTIF(F:F,F103)),2)</f>
        <v>84.7</v>
      </c>
      <c r="I103" s="28">
        <f t="shared" si="15"/>
        <v>25</v>
      </c>
      <c r="J103" s="24">
        <f t="shared" si="11"/>
        <v>113.14</v>
      </c>
      <c r="K103" s="29">
        <f t="shared" si="16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17"/>
        <v>28.42</v>
      </c>
      <c r="E104" s="24">
        <f t="shared" si="14"/>
        <v>101</v>
      </c>
      <c r="F104" s="23">
        <v>2</v>
      </c>
      <c r="G104" s="23">
        <v>86</v>
      </c>
      <c r="H104" s="24" cm="1">
        <f t="array" ref="H104">ROUND(G104*TRIMMEAN(G:G,2/MAX(A:A))/TRIMMEAN(IF(F:F=F104,G:G),2/COUNTIF(F:F,F104)),2)</f>
        <v>85.7</v>
      </c>
      <c r="I104" s="28">
        <f t="shared" si="15"/>
        <v>21</v>
      </c>
      <c r="J104" s="24">
        <f t="shared" si="11"/>
        <v>114.12</v>
      </c>
      <c r="K104" s="29">
        <f t="shared" si="16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17"/>
        <v>28.4</v>
      </c>
      <c r="E105" s="24">
        <f t="shared" si="14"/>
        <v>102</v>
      </c>
      <c r="F105" s="23">
        <v>3</v>
      </c>
      <c r="G105" s="23">
        <v>87</v>
      </c>
      <c r="H105" s="24" cm="1">
        <f t="array" ref="H105">ROUND(G105*TRIMMEAN(G:G,2/MAX(A:A))/TRIMMEAN(IF(F:F=F105,G:G),2/COUNTIF(F:F,F105)),2)</f>
        <v>89.34</v>
      </c>
      <c r="I105" s="28">
        <f t="shared" si="15"/>
        <v>8</v>
      </c>
      <c r="J105" s="24">
        <f t="shared" si="11"/>
        <v>117.74</v>
      </c>
      <c r="K105" s="29">
        <f t="shared" si="16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17"/>
        <v>28.34</v>
      </c>
      <c r="E106" s="24">
        <f t="shared" si="14"/>
        <v>103</v>
      </c>
      <c r="F106" s="23">
        <v>2</v>
      </c>
      <c r="G106" s="23">
        <v>88</v>
      </c>
      <c r="H106" s="24" cm="1">
        <f t="array" ref="H106">ROUND(G106*TRIMMEAN(G:G,2/MAX(A:A))/TRIMMEAN(IF(F:F=F106,G:G),2/COUNTIF(F:F,F106)),2)</f>
        <v>87.69</v>
      </c>
      <c r="I106" s="28">
        <f t="shared" si="15"/>
        <v>13</v>
      </c>
      <c r="J106" s="24">
        <f t="shared" si="11"/>
        <v>116.03</v>
      </c>
      <c r="K106" s="29">
        <f t="shared" si="16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17"/>
        <v>28.34</v>
      </c>
      <c r="E107" s="24">
        <f t="shared" si="14"/>
        <v>103</v>
      </c>
      <c r="F107" s="23">
        <v>2</v>
      </c>
      <c r="G107" s="23">
        <v>89</v>
      </c>
      <c r="H107" s="24" cm="1">
        <f t="array" ref="H107">ROUND(G107*TRIMMEAN(G:G,2/MAX(A:A))/TRIMMEAN(IF(F:F=F107,G:G),2/COUNTIF(F:F,F107)),2)</f>
        <v>88.69</v>
      </c>
      <c r="I107" s="28">
        <f t="shared" si="15"/>
        <v>9</v>
      </c>
      <c r="J107" s="24">
        <f t="shared" si="11"/>
        <v>117.03</v>
      </c>
      <c r="K107" s="29">
        <f t="shared" si="16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17"/>
        <v>28.32</v>
      </c>
      <c r="E108" s="24">
        <f t="shared" si="14"/>
        <v>105</v>
      </c>
      <c r="F108" s="23">
        <v>2</v>
      </c>
      <c r="G108" s="23">
        <v>90</v>
      </c>
      <c r="H108" s="24" cm="1">
        <f t="array" ref="H108">ROUND(G108*TRIMMEAN(G:G,2/MAX(A:A))/TRIMMEAN(IF(F:F=F108,G:G),2/COUNTIF(F:F,F108)),2)</f>
        <v>89.69</v>
      </c>
      <c r="I108" s="28">
        <f t="shared" si="15"/>
        <v>4</v>
      </c>
      <c r="J108" s="24">
        <f t="shared" si="11"/>
        <v>118.01</v>
      </c>
      <c r="K108" s="29">
        <f t="shared" si="16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17"/>
        <v>28.3</v>
      </c>
      <c r="E109" s="24">
        <f t="shared" si="14"/>
        <v>106</v>
      </c>
      <c r="F109" s="23">
        <v>2</v>
      </c>
      <c r="G109" s="23">
        <v>70</v>
      </c>
      <c r="H109" s="24" cm="1">
        <f t="array" ref="H109">ROUND(G109*TRIMMEAN(G:G,2/MAX(A:A))/TRIMMEAN(IF(F:F=F109,G:G),2/COUNTIF(F:F,F109)),2)</f>
        <v>69.76</v>
      </c>
      <c r="I109" s="28">
        <f t="shared" si="15"/>
        <v>110</v>
      </c>
      <c r="J109" s="24">
        <f t="shared" si="11"/>
        <v>98.06</v>
      </c>
      <c r="K109" s="29">
        <f t="shared" si="16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17"/>
        <v>28.3</v>
      </c>
      <c r="E110" s="24">
        <f t="shared" si="14"/>
        <v>106</v>
      </c>
      <c r="F110" s="23">
        <v>2</v>
      </c>
      <c r="G110" s="23">
        <v>71</v>
      </c>
      <c r="H110" s="24" cm="1">
        <f t="array" ref="H110">ROUND(G110*TRIMMEAN(G:G,2/MAX(A:A))/TRIMMEAN(IF(F:F=F110,G:G),2/COUNTIF(F:F,F110)),2)</f>
        <v>70.75</v>
      </c>
      <c r="I110" s="28">
        <f t="shared" si="15"/>
        <v>107</v>
      </c>
      <c r="J110" s="24">
        <f t="shared" si="11"/>
        <v>99.05</v>
      </c>
      <c r="K110" s="29">
        <f t="shared" si="16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17"/>
        <v>28.26</v>
      </c>
      <c r="E111" s="24">
        <f t="shared" si="14"/>
        <v>108</v>
      </c>
      <c r="F111" s="23">
        <v>3</v>
      </c>
      <c r="G111" s="23">
        <v>72</v>
      </c>
      <c r="H111" s="24" cm="1">
        <f t="array" ref="H111">ROUND(G111*TRIMMEAN(G:G,2/MAX(A:A))/TRIMMEAN(IF(F:F=F111,G:G),2/COUNTIF(F:F,F111)),2)</f>
        <v>73.94</v>
      </c>
      <c r="I111" s="28">
        <f t="shared" si="15"/>
        <v>87</v>
      </c>
      <c r="J111" s="24">
        <f t="shared" si="11"/>
        <v>102.2</v>
      </c>
      <c r="K111" s="29">
        <f t="shared" si="16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17"/>
        <v>28.26</v>
      </c>
      <c r="E112" s="24">
        <f t="shared" si="14"/>
        <v>108</v>
      </c>
      <c r="F112" s="23">
        <v>3</v>
      </c>
      <c r="G112" s="23">
        <v>73</v>
      </c>
      <c r="H112" s="24" cm="1">
        <f t="array" ref="H112">ROUND(G112*TRIMMEAN(G:G,2/MAX(A:A))/TRIMMEAN(IF(F:F=F112,G:G),2/COUNTIF(F:F,F112)),2)</f>
        <v>74.96</v>
      </c>
      <c r="I112" s="28">
        <f t="shared" si="15"/>
        <v>81</v>
      </c>
      <c r="J112" s="24">
        <f t="shared" si="11"/>
        <v>103.22</v>
      </c>
      <c r="K112" s="29">
        <f t="shared" si="16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17"/>
        <v>28.24</v>
      </c>
      <c r="E113" s="24">
        <f t="shared" si="14"/>
        <v>110</v>
      </c>
      <c r="F113" s="23">
        <v>2</v>
      </c>
      <c r="G113" s="23">
        <v>74</v>
      </c>
      <c r="H113" s="24" cm="1">
        <f t="array" ref="H113">ROUND(G113*TRIMMEAN(G:G,2/MAX(A:A))/TRIMMEAN(IF(F:F=F113,G:G),2/COUNTIF(F:F,F113)),2)</f>
        <v>73.74</v>
      </c>
      <c r="I113" s="28">
        <f t="shared" si="15"/>
        <v>91</v>
      </c>
      <c r="J113" s="24">
        <f t="shared" si="11"/>
        <v>101.98</v>
      </c>
      <c r="K113" s="29">
        <f t="shared" si="16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17"/>
        <v>28.22</v>
      </c>
      <c r="E114" s="24">
        <f t="shared" si="14"/>
        <v>111</v>
      </c>
      <c r="F114" s="23">
        <v>2</v>
      </c>
      <c r="G114" s="23">
        <v>75</v>
      </c>
      <c r="H114" s="24" cm="1">
        <f t="array" ref="H114">ROUND(G114*TRIMMEAN(G:G,2/MAX(A:A))/TRIMMEAN(IF(F:F=F114,G:G),2/COUNTIF(F:F,F114)),2)</f>
        <v>74.74</v>
      </c>
      <c r="I114" s="28">
        <f t="shared" si="15"/>
        <v>84</v>
      </c>
      <c r="J114" s="24">
        <f t="shared" si="11"/>
        <v>102.96</v>
      </c>
      <c r="K114" s="29">
        <f t="shared" si="16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17"/>
        <v>28.22</v>
      </c>
      <c r="E115" s="24">
        <f t="shared" si="14"/>
        <v>111</v>
      </c>
      <c r="F115" s="23">
        <v>3</v>
      </c>
      <c r="G115" s="23">
        <v>76</v>
      </c>
      <c r="H115" s="24" cm="1">
        <f t="array" ref="H115">ROUND(G115*TRIMMEAN(G:G,2/MAX(A:A))/TRIMMEAN(IF(F:F=F115,G:G),2/COUNTIF(F:F,F115)),2)</f>
        <v>78.04</v>
      </c>
      <c r="I115" s="28">
        <f t="shared" si="15"/>
        <v>66</v>
      </c>
      <c r="J115" s="24">
        <f t="shared" si="11"/>
        <v>106.26</v>
      </c>
      <c r="K115" s="29">
        <f t="shared" si="16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17"/>
        <v>28.18</v>
      </c>
      <c r="E116" s="24">
        <f t="shared" si="14"/>
        <v>113</v>
      </c>
      <c r="F116" s="23">
        <v>3</v>
      </c>
      <c r="G116" s="23">
        <v>77</v>
      </c>
      <c r="H116" s="24" cm="1">
        <f t="array" ref="H116">ROUND(G116*TRIMMEAN(G:G,2/MAX(A:A))/TRIMMEAN(IF(F:F=F116,G:G),2/COUNTIF(F:F,F116)),2)</f>
        <v>79.07</v>
      </c>
      <c r="I116" s="28">
        <f t="shared" si="15"/>
        <v>60</v>
      </c>
      <c r="J116" s="24">
        <f t="shared" si="11"/>
        <v>107.25</v>
      </c>
      <c r="K116" s="29">
        <f t="shared" si="16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17"/>
        <v>28.16</v>
      </c>
      <c r="E117" s="24">
        <f t="shared" si="14"/>
        <v>114</v>
      </c>
      <c r="F117" s="23">
        <v>3</v>
      </c>
      <c r="G117" s="23">
        <v>78</v>
      </c>
      <c r="H117" s="24" cm="1">
        <f t="array" ref="H117">ROUND(G117*TRIMMEAN(G:G,2/MAX(A:A))/TRIMMEAN(IF(F:F=F117,G:G),2/COUNTIF(F:F,F117)),2)</f>
        <v>80.1</v>
      </c>
      <c r="I117" s="28">
        <f t="shared" si="15"/>
        <v>54</v>
      </c>
      <c r="J117" s="24">
        <f t="shared" si="11"/>
        <v>108.26</v>
      </c>
      <c r="K117" s="29">
        <f t="shared" si="16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 t="shared" ref="D4:D67" si="0">ROUND(C4*0.4,2)</f>
        <v>32.2</v>
      </c>
      <c r="E4" s="24">
        <f t="shared" ref="E4:E35" si="1">RANK(D4,D:D,0)</f>
        <v>1</v>
      </c>
      <c r="F4" s="23">
        <v>1</v>
      </c>
      <c r="G4" s="23">
        <v>70</v>
      </c>
      <c r="H4" s="24" cm="1">
        <f t="array" ref="H4">ROUND(G4*(SUM(G:G)-MAX(G:G)-MIN(G:G))*(COUNTIF(F:F,F4)-2)/(MAX(A:A)-2)/(SUMIF(F:F,F4,G:G)-MIN(IF(F:F=F4,G:G))-MAX(IF(F:F=F4,G:G))),2)</f>
        <v>68.47</v>
      </c>
      <c r="I4" s="28">
        <f t="shared" ref="I4:I35" si="2">RANK(H4,H:H,0)</f>
        <v>114</v>
      </c>
      <c r="J4" s="24">
        <f t="shared" ref="J4:J67" si="3">D4+H4</f>
        <v>100.67</v>
      </c>
      <c r="K4" s="29">
        <f t="shared" ref="K4:K35" si="4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si="0"/>
        <v>32.16</v>
      </c>
      <c r="E5" s="24">
        <f t="shared" si="1"/>
        <v>2</v>
      </c>
      <c r="F5" s="23">
        <v>1</v>
      </c>
      <c r="G5" s="23">
        <v>71</v>
      </c>
      <c r="H5" s="24" cm="1">
        <f t="array" ref="H5">ROUND(G5*(SUM(G:G)-MAX(G:G)-MIN(G:G))*(COUNTIF(F:F,F5)-2)/(MAX(A:A)-2)/(SUMIF(F:F,F5,G:G)-MIN(IF(F:F=F5,G:G))-MAX(IF(F:F=F5,G:G))),2)</f>
        <v>69.45</v>
      </c>
      <c r="I5" s="28">
        <f t="shared" si="2"/>
        <v>113</v>
      </c>
      <c r="J5" s="24">
        <f t="shared" si="3"/>
        <v>101.61</v>
      </c>
      <c r="K5" s="29">
        <f t="shared" si="4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0"/>
        <v>32.02</v>
      </c>
      <c r="E6" s="24">
        <f t="shared" si="1"/>
        <v>3</v>
      </c>
      <c r="F6" s="23">
        <v>2</v>
      </c>
      <c r="G6" s="23">
        <v>72</v>
      </c>
      <c r="H6" s="24" cm="1">
        <f t="array" ref="H6">ROUND(G6*(SUM(G:G)-MAX(G:G)-MIN(G:G))*(COUNTIF(F:F,F6)-2)/(MAX(A:A)-2)/(SUMIF(F:F,F6,G:G)-MIN(IF(F:F=F6,G:G))-MAX(IF(F:F=F6,G:G))),2)</f>
        <v>71.75</v>
      </c>
      <c r="I6" s="28">
        <f t="shared" si="2"/>
        <v>103</v>
      </c>
      <c r="J6" s="24">
        <f t="shared" si="3"/>
        <v>103.77</v>
      </c>
      <c r="K6" s="29">
        <f t="shared" si="4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0"/>
        <v>31.94</v>
      </c>
      <c r="E7" s="24">
        <f t="shared" si="1"/>
        <v>4</v>
      </c>
      <c r="F7" s="23">
        <v>1</v>
      </c>
      <c r="G7" s="23">
        <v>73</v>
      </c>
      <c r="H7" s="24" cm="1">
        <f t="array" ref="H7">ROUND(G7*(SUM(G:G)-MAX(G:G)-MIN(G:G))*(COUNTIF(F:F,F7)-2)/(MAX(A:A)-2)/(SUMIF(F:F,F7,G:G)-MIN(IF(F:F=F7,G:G))-MAX(IF(F:F=F7,G:G))),2)</f>
        <v>71.4</v>
      </c>
      <c r="I7" s="28">
        <f t="shared" si="2"/>
        <v>105</v>
      </c>
      <c r="J7" s="24">
        <f t="shared" si="3"/>
        <v>103.34</v>
      </c>
      <c r="K7" s="29">
        <f t="shared" si="4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0"/>
        <v>31.58</v>
      </c>
      <c r="E8" s="24">
        <f t="shared" si="1"/>
        <v>5</v>
      </c>
      <c r="F8" s="23">
        <v>2</v>
      </c>
      <c r="G8" s="23">
        <v>74</v>
      </c>
      <c r="H8" s="24" cm="1">
        <f t="array" ref="H8">ROUND(G8*(SUM(G:G)-MAX(G:G)-MIN(G:G))*(COUNTIF(F:F,F8)-2)/(MAX(A:A)-2)/(SUMIF(F:F,F8,G:G)-MIN(IF(F:F=F8,G:G))-MAX(IF(F:F=F8,G:G))),2)</f>
        <v>73.74</v>
      </c>
      <c r="I8" s="28">
        <f t="shared" si="2"/>
        <v>91</v>
      </c>
      <c r="J8" s="24">
        <f t="shared" si="3"/>
        <v>105.32</v>
      </c>
      <c r="K8" s="29">
        <f t="shared" si="4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0"/>
        <v>31.48</v>
      </c>
      <c r="E9" s="24">
        <f t="shared" si="1"/>
        <v>6</v>
      </c>
      <c r="F9" s="23">
        <v>3</v>
      </c>
      <c r="G9" s="23">
        <v>75</v>
      </c>
      <c r="H9" s="24" cm="1">
        <f t="array" ref="H9">ROUND(G9*(SUM(G:G)-MAX(G:G)-MIN(G:G))*(COUNTIF(F:F,F9)-2)/(MAX(A:A)-2)/(SUMIF(F:F,F9,G:G)-MIN(IF(F:F=F9,G:G))-MAX(IF(F:F=F9,G:G))),2)</f>
        <v>77.02</v>
      </c>
      <c r="I9" s="28">
        <f t="shared" si="2"/>
        <v>71</v>
      </c>
      <c r="J9" s="24">
        <f t="shared" si="3"/>
        <v>108.5</v>
      </c>
      <c r="K9" s="29">
        <f t="shared" si="4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0"/>
        <v>31.46</v>
      </c>
      <c r="E10" s="24">
        <f t="shared" si="1"/>
        <v>7</v>
      </c>
      <c r="F10" s="23">
        <v>3</v>
      </c>
      <c r="G10" s="23">
        <v>76</v>
      </c>
      <c r="H10" s="24" cm="1">
        <f t="array" ref="H10">ROUND(G10*(SUM(G:G)-MAX(G:G)-MIN(G:G))*(COUNTIF(F:F,F10)-2)/(MAX(A:A)-2)/(SUMIF(F:F,F10,G:G)-MIN(IF(F:F=F10,G:G))-MAX(IF(F:F=F10,G:G))),2)</f>
        <v>78.04</v>
      </c>
      <c r="I10" s="28">
        <f t="shared" si="2"/>
        <v>66</v>
      </c>
      <c r="J10" s="24">
        <f t="shared" si="3"/>
        <v>109.5</v>
      </c>
      <c r="K10" s="29">
        <f t="shared" si="4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0"/>
        <v>31.44</v>
      </c>
      <c r="E11" s="24">
        <f t="shared" si="1"/>
        <v>8</v>
      </c>
      <c r="F11" s="23">
        <v>2</v>
      </c>
      <c r="G11" s="23">
        <v>77</v>
      </c>
      <c r="H11" s="24" cm="1">
        <f t="array" ref="H11">ROUND(G11*(SUM(G:G)-MAX(G:G)-MIN(G:G))*(COUNTIF(F:F,F11)-2)/(MAX(A:A)-2)/(SUMIF(F:F,F11,G:G)-MIN(IF(F:F=F11,G:G))-MAX(IF(F:F=F11,G:G))),2)</f>
        <v>76.73</v>
      </c>
      <c r="I11" s="28">
        <f t="shared" si="2"/>
        <v>75</v>
      </c>
      <c r="J11" s="24">
        <f t="shared" si="3"/>
        <v>108.17</v>
      </c>
      <c r="K11" s="29">
        <f t="shared" si="4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0"/>
        <v>31.4</v>
      </c>
      <c r="E12" s="24">
        <f t="shared" si="1"/>
        <v>9</v>
      </c>
      <c r="F12" s="23">
        <v>1</v>
      </c>
      <c r="G12" s="23">
        <v>78</v>
      </c>
      <c r="H12" s="24" cm="1">
        <f t="array" ref="H12">ROUND(G12*(SUM(G:G)-MAX(G:G)-MIN(G:G))*(COUNTIF(F:F,F12)-2)/(MAX(A:A)-2)/(SUMIF(F:F,F12,G:G)-MIN(IF(F:F=F12,G:G))-MAX(IF(F:F=F12,G:G))),2)</f>
        <v>76.29</v>
      </c>
      <c r="I12" s="28">
        <f t="shared" si="2"/>
        <v>76</v>
      </c>
      <c r="J12" s="24">
        <f t="shared" si="3"/>
        <v>107.69</v>
      </c>
      <c r="K12" s="29">
        <f t="shared" si="4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0"/>
        <v>31.12</v>
      </c>
      <c r="E13" s="24">
        <f t="shared" si="1"/>
        <v>10</v>
      </c>
      <c r="F13" s="23">
        <v>1</v>
      </c>
      <c r="G13" s="23">
        <v>79</v>
      </c>
      <c r="H13" s="24" cm="1">
        <f t="array" ref="H13">ROUND(G13*(SUM(G:G)-MAX(G:G)-MIN(G:G))*(COUNTIF(F:F,F13)-2)/(MAX(A:A)-2)/(SUMIF(F:F,F13,G:G)-MIN(IF(F:F=F13,G:G))-MAX(IF(F:F=F13,G:G))),2)</f>
        <v>77.27</v>
      </c>
      <c r="I13" s="28">
        <f t="shared" si="2"/>
        <v>70</v>
      </c>
      <c r="J13" s="24">
        <f t="shared" si="3"/>
        <v>108.39</v>
      </c>
      <c r="K13" s="29">
        <f t="shared" si="4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0"/>
        <v>31.12</v>
      </c>
      <c r="E14" s="24">
        <f t="shared" si="1"/>
        <v>10</v>
      </c>
      <c r="F14" s="23">
        <v>1</v>
      </c>
      <c r="G14" s="23">
        <v>80</v>
      </c>
      <c r="H14" s="24" cm="1">
        <f t="array" ref="H14">ROUND(G14*(SUM(G:G)-MAX(G:G)-MIN(G:G))*(COUNTIF(F:F,F14)-2)/(MAX(A:A)-2)/(SUMIF(F:F,F14,G:G)-MIN(IF(F:F=F14,G:G))-MAX(IF(F:F=F14,G:G))),2)</f>
        <v>78.25</v>
      </c>
      <c r="I14" s="28">
        <f t="shared" si="2"/>
        <v>64</v>
      </c>
      <c r="J14" s="24">
        <f t="shared" si="3"/>
        <v>109.37</v>
      </c>
      <c r="K14" s="29">
        <f t="shared" si="4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0"/>
        <v>31.08</v>
      </c>
      <c r="E15" s="24">
        <f t="shared" si="1"/>
        <v>12</v>
      </c>
      <c r="F15" s="23">
        <v>1</v>
      </c>
      <c r="G15" s="23">
        <v>81</v>
      </c>
      <c r="H15" s="24" cm="1">
        <f t="array" ref="H15">ROUND(G15*(SUM(G:G)-MAX(G:G)-MIN(G:G))*(COUNTIF(F:F,F15)-2)/(MAX(A:A)-2)/(SUMIF(F:F,F15,G:G)-MIN(IF(F:F=F15,G:G))-MAX(IF(F:F=F15,G:G))),2)</f>
        <v>79.23</v>
      </c>
      <c r="I15" s="28">
        <f t="shared" si="2"/>
        <v>58</v>
      </c>
      <c r="J15" s="24">
        <f t="shared" si="3"/>
        <v>110.31</v>
      </c>
      <c r="K15" s="29">
        <f t="shared" si="4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0"/>
        <v>31.04</v>
      </c>
      <c r="E16" s="24">
        <f t="shared" si="1"/>
        <v>13</v>
      </c>
      <c r="F16" s="23">
        <v>1</v>
      </c>
      <c r="G16" s="23">
        <v>82</v>
      </c>
      <c r="H16" s="24" cm="1">
        <f t="array" ref="H16">ROUND(G16*(SUM(G:G)-MAX(G:G)-MIN(G:G))*(COUNTIF(F:F,F16)-2)/(MAX(A:A)-2)/(SUMIF(F:F,F16,G:G)-MIN(IF(F:F=F16,G:G))-MAX(IF(F:F=F16,G:G))),2)</f>
        <v>80.21</v>
      </c>
      <c r="I16" s="28">
        <f t="shared" si="2"/>
        <v>51</v>
      </c>
      <c r="J16" s="24">
        <f t="shared" si="3"/>
        <v>111.25</v>
      </c>
      <c r="K16" s="29">
        <f t="shared" si="4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0"/>
        <v>31.02</v>
      </c>
      <c r="E17" s="24">
        <f t="shared" si="1"/>
        <v>14</v>
      </c>
      <c r="F17" s="23">
        <v>1</v>
      </c>
      <c r="G17" s="23">
        <v>83</v>
      </c>
      <c r="H17" s="24" cm="1">
        <f t="array" ref="H17">ROUND(G17*(SUM(G:G)-MAX(G:G)-MIN(G:G))*(COUNTIF(F:F,F17)-2)/(MAX(A:A)-2)/(SUMIF(F:F,F17,G:G)-MIN(IF(F:F=F17,G:G))-MAX(IF(F:F=F17,G:G))),2)</f>
        <v>81.18</v>
      </c>
      <c r="I17" s="28">
        <f t="shared" si="2"/>
        <v>44</v>
      </c>
      <c r="J17" s="24">
        <f t="shared" si="3"/>
        <v>112.2</v>
      </c>
      <c r="K17" s="29">
        <f t="shared" si="4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0"/>
        <v>30.92</v>
      </c>
      <c r="E18" s="24">
        <f t="shared" si="1"/>
        <v>15</v>
      </c>
      <c r="F18" s="23">
        <v>1</v>
      </c>
      <c r="G18" s="23">
        <v>84</v>
      </c>
      <c r="H18" s="24" cm="1">
        <f t="array" ref="H18">ROUND(G18*(SUM(G:G)-MAX(G:G)-MIN(G:G))*(COUNTIF(F:F,F18)-2)/(MAX(A:A)-2)/(SUMIF(F:F,F18,G:G)-MIN(IF(F:F=F18,G:G))-MAX(IF(F:F=F18,G:G))),2)</f>
        <v>82.16</v>
      </c>
      <c r="I18" s="28">
        <f t="shared" si="2"/>
        <v>37</v>
      </c>
      <c r="J18" s="24">
        <f t="shared" si="3"/>
        <v>113.08</v>
      </c>
      <c r="K18" s="29">
        <f t="shared" si="4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0"/>
        <v>30.92</v>
      </c>
      <c r="E19" s="24">
        <f t="shared" si="1"/>
        <v>15</v>
      </c>
      <c r="F19" s="23">
        <v>1</v>
      </c>
      <c r="G19" s="23">
        <v>85</v>
      </c>
      <c r="H19" s="24" cm="1">
        <f t="array" ref="H19">ROUND(G19*(SUM(G:G)-MAX(G:G)-MIN(G:G))*(COUNTIF(F:F,F19)-2)/(MAX(A:A)-2)/(SUMIF(F:F,F19,G:G)-MIN(IF(F:F=F19,G:G))-MAX(IF(F:F=F19,G:G))),2)</f>
        <v>83.14</v>
      </c>
      <c r="I19" s="28">
        <f t="shared" si="2"/>
        <v>33</v>
      </c>
      <c r="J19" s="24">
        <f t="shared" si="3"/>
        <v>114.06</v>
      </c>
      <c r="K19" s="29">
        <f t="shared" si="4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0"/>
        <v>30.9</v>
      </c>
      <c r="E20" s="24">
        <f t="shared" si="1"/>
        <v>17</v>
      </c>
      <c r="F20" s="23">
        <v>1</v>
      </c>
      <c r="G20" s="23">
        <v>86</v>
      </c>
      <c r="H20" s="24" cm="1">
        <f t="array" ref="H20">ROUND(G20*(SUM(G:G)-MAX(G:G)-MIN(G:G))*(COUNTIF(F:F,F20)-2)/(MAX(A:A)-2)/(SUMIF(F:F,F20,G:G)-MIN(IF(F:F=F20,G:G))-MAX(IF(F:F=F20,G:G))),2)</f>
        <v>84.12</v>
      </c>
      <c r="I20" s="28">
        <f t="shared" si="2"/>
        <v>27</v>
      </c>
      <c r="J20" s="24">
        <f t="shared" si="3"/>
        <v>115.02</v>
      </c>
      <c r="K20" s="29">
        <f t="shared" si="4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0"/>
        <v>30.88</v>
      </c>
      <c r="E21" s="24">
        <f t="shared" si="1"/>
        <v>18</v>
      </c>
      <c r="F21" s="23">
        <v>1</v>
      </c>
      <c r="G21" s="23">
        <v>87</v>
      </c>
      <c r="H21" s="24" cm="1">
        <f t="array" ref="H21">ROUND(G21*(SUM(G:G)-MAX(G:G)-MIN(G:G))*(COUNTIF(F:F,F21)-2)/(MAX(A:A)-2)/(SUMIF(F:F,F21,G:G)-MIN(IF(F:F=F21,G:G))-MAX(IF(F:F=F21,G:G))),2)</f>
        <v>85.1</v>
      </c>
      <c r="I21" s="28">
        <f t="shared" si="2"/>
        <v>23</v>
      </c>
      <c r="J21" s="24">
        <f t="shared" si="3"/>
        <v>115.98</v>
      </c>
      <c r="K21" s="29">
        <f t="shared" si="4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0"/>
        <v>30.88</v>
      </c>
      <c r="E22" s="24">
        <f t="shared" si="1"/>
        <v>18</v>
      </c>
      <c r="F22" s="23">
        <v>1</v>
      </c>
      <c r="G22" s="23">
        <v>88</v>
      </c>
      <c r="H22" s="24" cm="1">
        <f t="array" ref="H22">ROUND(G22*(SUM(G:G)-MAX(G:G)-MIN(G:G))*(COUNTIF(F:F,F22)-2)/(MAX(A:A)-2)/(SUMIF(F:F,F22,G:G)-MIN(IF(F:F=F22,G:G))-MAX(IF(F:F=F22,G:G))),2)</f>
        <v>86.07</v>
      </c>
      <c r="I22" s="28">
        <f t="shared" si="2"/>
        <v>18</v>
      </c>
      <c r="J22" s="24">
        <f t="shared" si="3"/>
        <v>116.95</v>
      </c>
      <c r="K22" s="29">
        <f t="shared" si="4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0"/>
        <v>30.8</v>
      </c>
      <c r="E23" s="24">
        <f t="shared" si="1"/>
        <v>20</v>
      </c>
      <c r="F23" s="23">
        <v>1</v>
      </c>
      <c r="G23" s="23">
        <v>89</v>
      </c>
      <c r="H23" s="24" cm="1">
        <f t="array" ref="H23">ROUND(G23*(SUM(G:G)-MAX(G:G)-MIN(G:G))*(COUNTIF(F:F,F23)-2)/(MAX(A:A)-2)/(SUMIF(F:F,F23,G:G)-MIN(IF(F:F=F23,G:G))-MAX(IF(F:F=F23,G:G))),2)</f>
        <v>87.05</v>
      </c>
      <c r="I23" s="28">
        <f t="shared" si="2"/>
        <v>15</v>
      </c>
      <c r="J23" s="24">
        <f t="shared" si="3"/>
        <v>117.85</v>
      </c>
      <c r="K23" s="29">
        <f t="shared" si="4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0"/>
        <v>30.68</v>
      </c>
      <c r="E24" s="24">
        <f t="shared" si="1"/>
        <v>21</v>
      </c>
      <c r="F24" s="23">
        <v>2</v>
      </c>
      <c r="G24" s="23">
        <v>90</v>
      </c>
      <c r="H24" s="24" cm="1">
        <f t="array" ref="H24">ROUND(G24*(SUM(G:G)-MAX(G:G)-MIN(G:G))*(COUNTIF(F:F,F24)-2)/(MAX(A:A)-2)/(SUMIF(F:F,F24,G:G)-MIN(IF(F:F=F24,G:G))-MAX(IF(F:F=F24,G:G))),2)</f>
        <v>89.69</v>
      </c>
      <c r="I24" s="28">
        <f t="shared" si="2"/>
        <v>4</v>
      </c>
      <c r="J24" s="24">
        <f t="shared" si="3"/>
        <v>120.37</v>
      </c>
      <c r="K24" s="29">
        <f t="shared" si="4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0"/>
        <v>30.66</v>
      </c>
      <c r="E25" s="24">
        <f t="shared" si="1"/>
        <v>22</v>
      </c>
      <c r="F25" s="23">
        <v>2</v>
      </c>
      <c r="G25" s="23">
        <v>70</v>
      </c>
      <c r="H25" s="24" cm="1">
        <f t="array" ref="H25">ROUND(G25*(SUM(G:G)-MAX(G:G)-MIN(G:G))*(COUNTIF(F:F,F25)-2)/(MAX(A:A)-2)/(SUMIF(F:F,F25,G:G)-MIN(IF(F:F=F25,G:G))-MAX(IF(F:F=F25,G:G))),2)</f>
        <v>69.76</v>
      </c>
      <c r="I25" s="28">
        <f t="shared" si="2"/>
        <v>110</v>
      </c>
      <c r="J25" s="24">
        <f t="shared" si="3"/>
        <v>100.42</v>
      </c>
      <c r="K25" s="29">
        <f t="shared" si="4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0"/>
        <v>30.6</v>
      </c>
      <c r="E26" s="24">
        <f t="shared" si="1"/>
        <v>23</v>
      </c>
      <c r="F26" s="23">
        <v>3</v>
      </c>
      <c r="G26" s="23">
        <v>71</v>
      </c>
      <c r="H26" s="24" cm="1">
        <f t="array" ref="H26">ROUND(G26*(SUM(G:G)-MAX(G:G)-MIN(G:G))*(COUNTIF(F:F,F26)-2)/(MAX(A:A)-2)/(SUMIF(F:F,F26,G:G)-MIN(IF(F:F=F26,G:G))-MAX(IF(F:F=F26,G:G))),2)</f>
        <v>72.91</v>
      </c>
      <c r="I26" s="28">
        <f t="shared" si="2"/>
        <v>97</v>
      </c>
      <c r="J26" s="24">
        <f t="shared" si="3"/>
        <v>103.51</v>
      </c>
      <c r="K26" s="29">
        <f t="shared" si="4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0"/>
        <v>30.54</v>
      </c>
      <c r="E27" s="24">
        <f t="shared" si="1"/>
        <v>24</v>
      </c>
      <c r="F27" s="23">
        <v>3</v>
      </c>
      <c r="G27" s="23">
        <v>72</v>
      </c>
      <c r="H27" s="24" cm="1">
        <f t="array" ref="H27">ROUND(G27*(SUM(G:G)-MAX(G:G)-MIN(G:G))*(COUNTIF(F:F,F27)-2)/(MAX(A:A)-2)/(SUMIF(F:F,F27,G:G)-MIN(IF(F:F=F27,G:G))-MAX(IF(F:F=F27,G:G))),2)</f>
        <v>73.94</v>
      </c>
      <c r="I27" s="28">
        <f t="shared" si="2"/>
        <v>87</v>
      </c>
      <c r="J27" s="24">
        <f t="shared" si="3"/>
        <v>104.48</v>
      </c>
      <c r="K27" s="29">
        <f t="shared" si="4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0"/>
        <v>30.48</v>
      </c>
      <c r="E28" s="24">
        <f t="shared" si="1"/>
        <v>25</v>
      </c>
      <c r="F28" s="23">
        <v>1</v>
      </c>
      <c r="G28" s="23">
        <v>73</v>
      </c>
      <c r="H28" s="24" cm="1">
        <f t="array" ref="H28">ROUND(G28*(SUM(G:G)-MAX(G:G)-MIN(G:G))*(COUNTIF(F:F,F28)-2)/(MAX(A:A)-2)/(SUMIF(F:F,F28,G:G)-MIN(IF(F:F=F28,G:G))-MAX(IF(F:F=F28,G:G))),2)</f>
        <v>71.4</v>
      </c>
      <c r="I28" s="28">
        <f t="shared" si="2"/>
        <v>105</v>
      </c>
      <c r="J28" s="24">
        <f t="shared" si="3"/>
        <v>101.88</v>
      </c>
      <c r="K28" s="29">
        <f t="shared" si="4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0"/>
        <v>30.48</v>
      </c>
      <c r="E29" s="24">
        <f t="shared" si="1"/>
        <v>25</v>
      </c>
      <c r="F29" s="23">
        <v>1</v>
      </c>
      <c r="G29" s="23">
        <v>74</v>
      </c>
      <c r="H29" s="24" cm="1">
        <f t="array" ref="H29">ROUND(G29*(SUM(G:G)-MAX(G:G)-MIN(G:G))*(COUNTIF(F:F,F29)-2)/(MAX(A:A)-2)/(SUMIF(F:F,F29,G:G)-MIN(IF(F:F=F29,G:G))-MAX(IF(F:F=F29,G:G))),2)</f>
        <v>72.38</v>
      </c>
      <c r="I29" s="28">
        <f t="shared" si="2"/>
        <v>100</v>
      </c>
      <c r="J29" s="24">
        <f t="shared" si="3"/>
        <v>102.86</v>
      </c>
      <c r="K29" s="29">
        <f t="shared" si="4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0"/>
        <v>30.48</v>
      </c>
      <c r="E30" s="24">
        <f t="shared" si="1"/>
        <v>25</v>
      </c>
      <c r="F30" s="23">
        <v>1</v>
      </c>
      <c r="G30" s="23">
        <v>75</v>
      </c>
      <c r="H30" s="24" cm="1">
        <f t="array" ref="H30">ROUND(G30*(SUM(G:G)-MAX(G:G)-MIN(G:G))*(COUNTIF(F:F,F30)-2)/(MAX(A:A)-2)/(SUMIF(F:F,F30,G:G)-MIN(IF(F:F=F30,G:G))-MAX(IF(F:F=F30,G:G))),2)</f>
        <v>73.36</v>
      </c>
      <c r="I30" s="28">
        <f t="shared" si="2"/>
        <v>96</v>
      </c>
      <c r="J30" s="24">
        <f t="shared" si="3"/>
        <v>103.84</v>
      </c>
      <c r="K30" s="29">
        <f t="shared" si="4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0"/>
        <v>30.4</v>
      </c>
      <c r="E31" s="24">
        <f t="shared" si="1"/>
        <v>28</v>
      </c>
      <c r="F31" s="23">
        <v>1</v>
      </c>
      <c r="G31" s="23">
        <v>76</v>
      </c>
      <c r="H31" s="24" cm="1">
        <f t="array" ref="H31">ROUND(G31*(SUM(G:G)-MAX(G:G)-MIN(G:G))*(COUNTIF(F:F,F31)-2)/(MAX(A:A)-2)/(SUMIF(F:F,F31,G:G)-MIN(IF(F:F=F31,G:G))-MAX(IF(F:F=F31,G:G))),2)</f>
        <v>74.34</v>
      </c>
      <c r="I31" s="28">
        <f t="shared" si="2"/>
        <v>85</v>
      </c>
      <c r="J31" s="24">
        <f t="shared" si="3"/>
        <v>104.74</v>
      </c>
      <c r="K31" s="29">
        <f t="shared" si="4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0"/>
        <v>30.34</v>
      </c>
      <c r="E32" s="24">
        <f t="shared" si="1"/>
        <v>29</v>
      </c>
      <c r="F32" s="23">
        <v>1</v>
      </c>
      <c r="G32" s="23">
        <v>77</v>
      </c>
      <c r="H32" s="24" cm="1">
        <f t="array" ref="H32">ROUND(G32*(SUM(G:G)-MAX(G:G)-MIN(G:G))*(COUNTIF(F:F,F32)-2)/(MAX(A:A)-2)/(SUMIF(F:F,F32,G:G)-MIN(IF(F:F=F32,G:G))-MAX(IF(F:F=F32,G:G))),2)</f>
        <v>75.32</v>
      </c>
      <c r="I32" s="28">
        <f t="shared" si="2"/>
        <v>79</v>
      </c>
      <c r="J32" s="24">
        <f t="shared" si="3"/>
        <v>105.66</v>
      </c>
      <c r="K32" s="29">
        <f t="shared" si="4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0"/>
        <v>30.28</v>
      </c>
      <c r="E33" s="24">
        <f t="shared" si="1"/>
        <v>30</v>
      </c>
      <c r="F33" s="23">
        <v>1</v>
      </c>
      <c r="G33" s="23">
        <v>78</v>
      </c>
      <c r="H33" s="24" cm="1">
        <f t="array" ref="H33">ROUND(G33*(SUM(G:G)-MAX(G:G)-MIN(G:G))*(COUNTIF(F:F,F33)-2)/(MAX(A:A)-2)/(SUMIF(F:F,F33,G:G)-MIN(IF(F:F=F33,G:G))-MAX(IF(F:F=F33,G:G))),2)</f>
        <v>76.29</v>
      </c>
      <c r="I33" s="28">
        <f t="shared" si="2"/>
        <v>76</v>
      </c>
      <c r="J33" s="24">
        <f t="shared" si="3"/>
        <v>106.57</v>
      </c>
      <c r="K33" s="29">
        <f t="shared" si="4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0"/>
        <v>30.24</v>
      </c>
      <c r="E34" s="24">
        <f t="shared" si="1"/>
        <v>31</v>
      </c>
      <c r="F34" s="23">
        <v>2</v>
      </c>
      <c r="G34" s="23">
        <v>79</v>
      </c>
      <c r="H34" s="24" cm="1">
        <f t="array" ref="H34">ROUND(G34*(SUM(G:G)-MAX(G:G)-MIN(G:G))*(COUNTIF(F:F,F34)-2)/(MAX(A:A)-2)/(SUMIF(F:F,F34,G:G)-MIN(IF(F:F=F34,G:G))-MAX(IF(F:F=F34,G:G))),2)</f>
        <v>78.72</v>
      </c>
      <c r="I34" s="28">
        <f t="shared" si="2"/>
        <v>63</v>
      </c>
      <c r="J34" s="24">
        <f t="shared" si="3"/>
        <v>108.96</v>
      </c>
      <c r="K34" s="29">
        <f t="shared" si="4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0"/>
        <v>30.22</v>
      </c>
      <c r="E35" s="24">
        <f t="shared" si="1"/>
        <v>32</v>
      </c>
      <c r="F35" s="23">
        <v>3</v>
      </c>
      <c r="G35" s="23">
        <v>80</v>
      </c>
      <c r="H35" s="24" cm="1">
        <f t="array" ref="H35">ROUND(G35*(SUM(G:G)-MAX(G:G)-MIN(G:G))*(COUNTIF(F:F,F35)-2)/(MAX(A:A)-2)/(SUMIF(F:F,F35,G:G)-MIN(IF(F:F=F35,G:G))-MAX(IF(F:F=F35,G:G))),2)</f>
        <v>82.15</v>
      </c>
      <c r="I35" s="28">
        <f t="shared" si="2"/>
        <v>40</v>
      </c>
      <c r="J35" s="24">
        <f t="shared" si="3"/>
        <v>112.37</v>
      </c>
      <c r="K35" s="29">
        <f t="shared" si="4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0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ROUND(G36*(SUM(G:G)-MAX(G:G)-MIN(G:G))*(COUNTIF(F:F,F36)-2)/(MAX(A:A)-2)/(SUMIF(F:F,F36,G:G)-MIN(IF(F:F=F36,G:G))-MAX(IF(F:F=F36,G:G))),2)</f>
        <v>83.18</v>
      </c>
      <c r="I36" s="28">
        <f t="shared" ref="I36:I67" si="6">RANK(H36,H:H,0)</f>
        <v>31</v>
      </c>
      <c r="J36" s="24">
        <f t="shared" si="3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si="0"/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ROUND(G37*(SUM(G:G)-MAX(G:G)-MIN(G:G))*(COUNTIF(F:F,F37)-2)/(MAX(A:A)-2)/(SUMIF(F:F,F37,G:G)-MIN(IF(F:F=F37,G:G))-MAX(IF(F:F=F37,G:G))),2)</f>
        <v>80.21</v>
      </c>
      <c r="I37" s="28">
        <f t="shared" si="6"/>
        <v>51</v>
      </c>
      <c r="J37" s="24">
        <f t="shared" si="3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0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ROUND(G38*(SUM(G:G)-MAX(G:G)-MIN(G:G))*(COUNTIF(F:F,F38)-2)/(MAX(A:A)-2)/(SUMIF(F:F,F38,G:G)-MIN(IF(F:F=F38,G:G))-MAX(IF(F:F=F38,G:G))),2)</f>
        <v>81.18</v>
      </c>
      <c r="I38" s="28">
        <f t="shared" si="6"/>
        <v>44</v>
      </c>
      <c r="J38" s="24">
        <f t="shared" si="3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0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ROUND(G39*(SUM(G:G)-MAX(G:G)-MIN(G:G))*(COUNTIF(F:F,F39)-2)/(MAX(A:A)-2)/(SUMIF(F:F,F39,G:G)-MIN(IF(F:F=F39,G:G))-MAX(IF(F:F=F39,G:G))),2)</f>
        <v>82.16</v>
      </c>
      <c r="I39" s="28">
        <f t="shared" si="6"/>
        <v>37</v>
      </c>
      <c r="J39" s="24">
        <f t="shared" si="3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0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ROUND(G40*(SUM(G:G)-MAX(G:G)-MIN(G:G))*(COUNTIF(F:F,F40)-2)/(MAX(A:A)-2)/(SUMIF(F:F,F40,G:G)-MIN(IF(F:F=F40,G:G))-MAX(IF(F:F=F40,G:G))),2)</f>
        <v>83.14</v>
      </c>
      <c r="I40" s="28">
        <f t="shared" si="6"/>
        <v>33</v>
      </c>
      <c r="J40" s="24">
        <f t="shared" si="3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0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ROUND(G41*(SUM(G:G)-MAX(G:G)-MIN(G:G))*(COUNTIF(F:F,F41)-2)/(MAX(A:A)-2)/(SUMIF(F:F,F41,G:G)-MIN(IF(F:F=F41,G:G))-MAX(IF(F:F=F41,G:G))),2)</f>
        <v>84.12</v>
      </c>
      <c r="I41" s="28">
        <f t="shared" si="6"/>
        <v>27</v>
      </c>
      <c r="J41" s="24">
        <f t="shared" si="3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0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ROUND(G42*(SUM(G:G)-MAX(G:G)-MIN(G:G))*(COUNTIF(F:F,F42)-2)/(MAX(A:A)-2)/(SUMIF(F:F,F42,G:G)-MIN(IF(F:F=F42,G:G))-MAX(IF(F:F=F42,G:G))),2)</f>
        <v>85.1</v>
      </c>
      <c r="I42" s="28">
        <f t="shared" si="6"/>
        <v>23</v>
      </c>
      <c r="J42" s="24">
        <f t="shared" si="3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0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ROUND(G43*(SUM(G:G)-MAX(G:G)-MIN(G:G))*(COUNTIF(F:F,F43)-2)/(MAX(A:A)-2)/(SUMIF(F:F,F43,G:G)-MIN(IF(F:F=F43,G:G))-MAX(IF(F:F=F43,G:G))),2)</f>
        <v>86.07</v>
      </c>
      <c r="I43" s="28">
        <f t="shared" si="6"/>
        <v>18</v>
      </c>
      <c r="J43" s="24">
        <f t="shared" si="3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0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ROUND(G44*(SUM(G:G)-MAX(G:G)-MIN(G:G))*(COUNTIF(F:F,F44)-2)/(MAX(A:A)-2)/(SUMIF(F:F,F44,G:G)-MIN(IF(F:F=F44,G:G))-MAX(IF(F:F=F44,G:G))),2)</f>
        <v>88.69</v>
      </c>
      <c r="I44" s="28">
        <f t="shared" si="6"/>
        <v>9</v>
      </c>
      <c r="J44" s="24">
        <f t="shared" si="3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0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ROUND(G45*(SUM(G:G)-MAX(G:G)-MIN(G:G))*(COUNTIF(F:F,F45)-2)/(MAX(A:A)-2)/(SUMIF(F:F,F45,G:G)-MIN(IF(F:F=F45,G:G))-MAX(IF(F:F=F45,G:G))),2)</f>
        <v>89.69</v>
      </c>
      <c r="I45" s="28">
        <f t="shared" si="6"/>
        <v>4</v>
      </c>
      <c r="J45" s="24">
        <f t="shared" si="3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0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ROUND(G46*(SUM(G:G)-MAX(G:G)-MIN(G:G))*(COUNTIF(F:F,F46)-2)/(MAX(A:A)-2)/(SUMIF(F:F,F46,G:G)-MIN(IF(F:F=F46,G:G))-MAX(IF(F:F=F46,G:G))),2)</f>
        <v>71.88</v>
      </c>
      <c r="I46" s="28">
        <f t="shared" si="6"/>
        <v>101</v>
      </c>
      <c r="J46" s="24">
        <f t="shared" si="3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0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ROUND(G47*(SUM(G:G)-MAX(G:G)-MIN(G:G))*(COUNTIF(F:F,F47)-2)/(MAX(A:A)-2)/(SUMIF(F:F,F47,G:G)-MIN(IF(F:F=F47,G:G))-MAX(IF(F:F=F47,G:G))),2)</f>
        <v>70.75</v>
      </c>
      <c r="I47" s="28">
        <f t="shared" si="6"/>
        <v>107</v>
      </c>
      <c r="J47" s="24">
        <f t="shared" si="3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0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ROUND(G48*(SUM(G:G)-MAX(G:G)-MIN(G:G))*(COUNTIF(F:F,F48)-2)/(MAX(A:A)-2)/(SUMIF(F:F,F48,G:G)-MIN(IF(F:F=F48,G:G))-MAX(IF(F:F=F48,G:G))),2)</f>
        <v>73.94</v>
      </c>
      <c r="I48" s="28">
        <f t="shared" si="6"/>
        <v>87</v>
      </c>
      <c r="J48" s="24">
        <f t="shared" si="3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0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ROUND(G49*(SUM(G:G)-MAX(G:G)-MIN(G:G))*(COUNTIF(F:F,F49)-2)/(MAX(A:A)-2)/(SUMIF(F:F,F49,G:G)-MIN(IF(F:F=F49,G:G))-MAX(IF(F:F=F49,G:G))),2)</f>
        <v>74.96</v>
      </c>
      <c r="I49" s="28">
        <f t="shared" si="6"/>
        <v>81</v>
      </c>
      <c r="J49" s="24">
        <f t="shared" si="3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0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ROUND(G50*(SUM(G:G)-MAX(G:G)-MIN(G:G))*(COUNTIF(F:F,F50)-2)/(MAX(A:A)-2)/(SUMIF(F:F,F50,G:G)-MIN(IF(F:F=F50,G:G))-MAX(IF(F:F=F50,G:G))),2)</f>
        <v>73.74</v>
      </c>
      <c r="I50" s="28">
        <f t="shared" si="6"/>
        <v>91</v>
      </c>
      <c r="J50" s="24">
        <f t="shared" si="3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0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ROUND(G51*(SUM(G:G)-MAX(G:G)-MIN(G:G))*(COUNTIF(F:F,F51)-2)/(MAX(A:A)-2)/(SUMIF(F:F,F51,G:G)-MIN(IF(F:F=F51,G:G))-MAX(IF(F:F=F51,G:G))),2)</f>
        <v>77.02</v>
      </c>
      <c r="I51" s="28">
        <f t="shared" si="6"/>
        <v>71</v>
      </c>
      <c r="J51" s="24">
        <f t="shared" si="3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0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ROUND(G52*(SUM(G:G)-MAX(G:G)-MIN(G:G))*(COUNTIF(F:F,F52)-2)/(MAX(A:A)-2)/(SUMIF(F:F,F52,G:G)-MIN(IF(F:F=F52,G:G))-MAX(IF(F:F=F52,G:G))),2)</f>
        <v>78.04</v>
      </c>
      <c r="I52" s="28">
        <f t="shared" si="6"/>
        <v>66</v>
      </c>
      <c r="J52" s="24">
        <f t="shared" si="3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0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ROUND(G53*(SUM(G:G)-MAX(G:G)-MIN(G:G))*(COUNTIF(F:F,F53)-2)/(MAX(A:A)-2)/(SUMIF(F:F,F53,G:G)-MIN(IF(F:F=F53,G:G))-MAX(IF(F:F=F53,G:G))),2)</f>
        <v>79.07</v>
      </c>
      <c r="I53" s="28">
        <f t="shared" si="6"/>
        <v>60</v>
      </c>
      <c r="J53" s="24">
        <f t="shared" si="3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0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ROUND(G54*(SUM(G:G)-MAX(G:G)-MIN(G:G))*(COUNTIF(F:F,F54)-2)/(MAX(A:A)-2)/(SUMIF(F:F,F54,G:G)-MIN(IF(F:F=F54,G:G))-MAX(IF(F:F=F54,G:G))),2)</f>
        <v>77.73</v>
      </c>
      <c r="I54" s="28">
        <f t="shared" si="6"/>
        <v>69</v>
      </c>
      <c r="J54" s="24">
        <f t="shared" si="3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0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ROUND(G55*(SUM(G:G)-MAX(G:G)-MIN(G:G))*(COUNTIF(F:F,F55)-2)/(MAX(A:A)-2)/(SUMIF(F:F,F55,G:G)-MIN(IF(F:F=F55,G:G))-MAX(IF(F:F=F55,G:G))),2)</f>
        <v>81.12</v>
      </c>
      <c r="I55" s="28">
        <f t="shared" si="6"/>
        <v>47</v>
      </c>
      <c r="J55" s="24">
        <f t="shared" si="3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0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ROUND(G56*(SUM(G:G)-MAX(G:G)-MIN(G:G))*(COUNTIF(F:F,F56)-2)/(MAX(A:A)-2)/(SUMIF(F:F,F56,G:G)-MIN(IF(F:F=F56,G:G))-MAX(IF(F:F=F56,G:G))),2)</f>
        <v>78.25</v>
      </c>
      <c r="I56" s="28">
        <f t="shared" si="6"/>
        <v>64</v>
      </c>
      <c r="J56" s="24">
        <f t="shared" si="3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0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ROUND(G57*(SUM(G:G)-MAX(G:G)-MIN(G:G))*(COUNTIF(F:F,F57)-2)/(MAX(A:A)-2)/(SUMIF(F:F,F57,G:G)-MIN(IF(F:F=F57,G:G))-MAX(IF(F:F=F57,G:G))),2)</f>
        <v>79.23</v>
      </c>
      <c r="I57" s="28">
        <f t="shared" si="6"/>
        <v>58</v>
      </c>
      <c r="J57" s="24">
        <f t="shared" si="3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0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ROUND(G58*(SUM(G:G)-MAX(G:G)-MIN(G:G))*(COUNTIF(F:F,F58)-2)/(MAX(A:A)-2)/(SUMIF(F:F,F58,G:G)-MIN(IF(F:F=F58,G:G))-MAX(IF(F:F=F58,G:G))),2)</f>
        <v>80.21</v>
      </c>
      <c r="I58" s="28">
        <f t="shared" si="6"/>
        <v>51</v>
      </c>
      <c r="J58" s="24">
        <f t="shared" si="3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0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ROUND(G59*(SUM(G:G)-MAX(G:G)-MIN(G:G))*(COUNTIF(F:F,F59)-2)/(MAX(A:A)-2)/(SUMIF(F:F,F59,G:G)-MIN(IF(F:F=F59,G:G))-MAX(IF(F:F=F59,G:G))),2)</f>
        <v>81.18</v>
      </c>
      <c r="I59" s="28">
        <f t="shared" si="6"/>
        <v>44</v>
      </c>
      <c r="J59" s="24">
        <f t="shared" si="3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0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ROUND(G60*(SUM(G:G)-MAX(G:G)-MIN(G:G))*(COUNTIF(F:F,F60)-2)/(MAX(A:A)-2)/(SUMIF(F:F,F60,G:G)-MIN(IF(F:F=F60,G:G))-MAX(IF(F:F=F60,G:G))),2)</f>
        <v>82.16</v>
      </c>
      <c r="I60" s="28">
        <f t="shared" si="6"/>
        <v>37</v>
      </c>
      <c r="J60" s="24">
        <f t="shared" si="3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0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ROUND(G61*(SUM(G:G)-MAX(G:G)-MIN(G:G))*(COUNTIF(F:F,F61)-2)/(MAX(A:A)-2)/(SUMIF(F:F,F61,G:G)-MIN(IF(F:F=F61,G:G))-MAX(IF(F:F=F61,G:G))),2)</f>
        <v>83.14</v>
      </c>
      <c r="I61" s="28">
        <f t="shared" si="6"/>
        <v>33</v>
      </c>
      <c r="J61" s="24">
        <f t="shared" si="3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0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ROUND(G62*(SUM(G:G)-MAX(G:G)-MIN(G:G))*(COUNTIF(F:F,F62)-2)/(MAX(A:A)-2)/(SUMIF(F:F,F62,G:G)-MIN(IF(F:F=F62,G:G))-MAX(IF(F:F=F62,G:G))),2)</f>
        <v>84.12</v>
      </c>
      <c r="I62" s="28">
        <f t="shared" si="6"/>
        <v>27</v>
      </c>
      <c r="J62" s="24">
        <f t="shared" si="3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0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ROUND(G63*(SUM(G:G)-MAX(G:G)-MIN(G:G))*(COUNTIF(F:F,F63)-2)/(MAX(A:A)-2)/(SUMIF(F:F,F63,G:G)-MIN(IF(F:F=F63,G:G))-MAX(IF(F:F=F63,G:G))),2)</f>
        <v>86.07</v>
      </c>
      <c r="I63" s="28">
        <f t="shared" si="6"/>
        <v>18</v>
      </c>
      <c r="J63" s="24">
        <f t="shared" si="3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0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ROUND(G64*(SUM(G:G)-MAX(G:G)-MIN(G:G))*(COUNTIF(F:F,F64)-2)/(MAX(A:A)-2)/(SUMIF(F:F,F64,G:G)-MIN(IF(F:F=F64,G:G))-MAX(IF(F:F=F64,G:G))),2)</f>
        <v>90.37</v>
      </c>
      <c r="I64" s="28">
        <f t="shared" si="6"/>
        <v>3</v>
      </c>
      <c r="J64" s="24">
        <f t="shared" si="3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0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ROUND(G65*(SUM(G:G)-MAX(G:G)-MIN(G:G))*(COUNTIF(F:F,F65)-2)/(MAX(A:A)-2)/(SUMIF(F:F,F65,G:G)-MIN(IF(F:F=F65,G:G))-MAX(IF(F:F=F65,G:G))),2)</f>
        <v>91.39</v>
      </c>
      <c r="I65" s="28">
        <f t="shared" si="6"/>
        <v>2</v>
      </c>
      <c r="J65" s="24">
        <f t="shared" si="3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0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ROUND(G66*(SUM(G:G)-MAX(G:G)-MIN(G:G))*(COUNTIF(F:F,F66)-2)/(MAX(A:A)-2)/(SUMIF(F:F,F66,G:G)-MIN(IF(F:F=F66,G:G))-MAX(IF(F:F=F66,G:G))),2)</f>
        <v>89.69</v>
      </c>
      <c r="I66" s="28">
        <f t="shared" si="6"/>
        <v>4</v>
      </c>
      <c r="J66" s="24">
        <f t="shared" si="3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0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ROUND(G67*(SUM(G:G)-MAX(G:G)-MIN(G:G))*(COUNTIF(F:F,F67)-2)/(MAX(A:A)-2)/(SUMIF(F:F,F67,G:G)-MIN(IF(F:F=F67,G:G))-MAX(IF(F:F=F67,G:G))),2)</f>
        <v>71.88</v>
      </c>
      <c r="I67" s="28">
        <f t="shared" si="6"/>
        <v>101</v>
      </c>
      <c r="J67" s="24">
        <f t="shared" si="3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ref="D68:D117" si="8">ROUND(C68*0.4,2)</f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ROUND(G68*(SUM(G:G)-MAX(G:G)-MIN(G:G))*(COUNTIF(F:F,F68)-2)/(MAX(A:A)-2)/(SUMIF(F:F,F68,G:G)-MIN(IF(F:F=F68,G:G))-MAX(IF(F:F=F68,G:G))),2)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si="8"/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ROUND(G69*(SUM(G:G)-MAX(G:G)-MIN(G:G))*(COUNTIF(F:F,F69)-2)/(MAX(A:A)-2)/(SUMIF(F:F,F69,G:G)-MIN(IF(F:F=F69,G:G))-MAX(IF(F:F=F69,G:G))),2)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8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ROUND(G70*(SUM(G:G)-MAX(G:G)-MIN(G:G))*(COUNTIF(F:F,F70)-2)/(MAX(A:A)-2)/(SUMIF(F:F,F70,G:G)-MIN(IF(F:F=F70,G:G))-MAX(IF(F:F=F70,G:G))),2)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8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ROUND(G71*(SUM(G:G)-MAX(G:G)-MIN(G:G))*(COUNTIF(F:F,F71)-2)/(MAX(A:A)-2)/(SUMIF(F:F,F71,G:G)-MIN(IF(F:F=F71,G:G))-MAX(IF(F:F=F71,G:G))),2)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8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ROUND(G72*(SUM(G:G)-MAX(G:G)-MIN(G:G))*(COUNTIF(F:F,F72)-2)/(MAX(A:A)-2)/(SUMIF(F:F,F72,G:G)-MIN(IF(F:F=F72,G:G))-MAX(IF(F:F=F72,G:G))),2)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8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ROUND(G73*(SUM(G:G)-MAX(G:G)-MIN(G:G))*(COUNTIF(F:F,F73)-2)/(MAX(A:A)-2)/(SUMIF(F:F,F73,G:G)-MIN(IF(F:F=F73,G:G))-MAX(IF(F:F=F73,G:G))),2)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8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ROUND(G74*(SUM(G:G)-MAX(G:G)-MIN(G:G))*(COUNTIF(F:F,F74)-2)/(MAX(A:A)-2)/(SUMIF(F:F,F74,G:G)-MIN(IF(F:F=F74,G:G))-MAX(IF(F:F=F74,G:G))),2)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8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ROUND(G75*(SUM(G:G)-MAX(G:G)-MIN(G:G))*(COUNTIF(F:F,F75)-2)/(MAX(A:A)-2)/(SUMIF(F:F,F75,G:G)-MIN(IF(F:F=F75,G:G))-MAX(IF(F:F=F75,G:G))),2)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8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ROUND(G76*(SUM(G:G)-MAX(G:G)-MIN(G:G))*(COUNTIF(F:F,F76)-2)/(MAX(A:A)-2)/(SUMIF(F:F,F76,G:G)-MIN(IF(F:F=F76,G:G))-MAX(IF(F:F=F76,G:G))),2)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8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ROUND(G77*(SUM(G:G)-MAX(G:G)-MIN(G:G))*(COUNTIF(F:F,F77)-2)/(MAX(A:A)-2)/(SUMIF(F:F,F77,G:G)-MIN(IF(F:F=F77,G:G))-MAX(IF(F:F=F77,G:G))),2)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8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ROUND(G78*(SUM(G:G)-MAX(G:G)-MIN(G:G))*(COUNTIF(F:F,F78)-2)/(MAX(A:A)-2)/(SUMIF(F:F,F78,G:G)-MIN(IF(F:F=F78,G:G))-MAX(IF(F:F=F78,G:G))),2)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8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ROUND(G79*(SUM(G:G)-MAX(G:G)-MIN(G:G))*(COUNTIF(F:F,F79)-2)/(MAX(A:A)-2)/(SUMIF(F:F,F79,G:G)-MIN(IF(F:F=F79,G:G))-MAX(IF(F:F=F79,G:G))),2)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8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ROUND(G80*(SUM(G:G)-MAX(G:G)-MIN(G:G))*(COUNTIF(F:F,F80)-2)/(MAX(A:A)-2)/(SUMIF(F:F,F80,G:G)-MIN(IF(F:F=F80,G:G))-MAX(IF(F:F=F80,G:G))),2)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8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ROUND(G81*(SUM(G:G)-MAX(G:G)-MIN(G:G))*(COUNTIF(F:F,F81)-2)/(MAX(A:A)-2)/(SUMIF(F:F,F81,G:G)-MIN(IF(F:F=F81,G:G))-MAX(IF(F:F=F81,G:G))),2)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8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ROUND(G82*(SUM(G:G)-MAX(G:G)-MIN(G:G))*(COUNTIF(F:F,F82)-2)/(MAX(A:A)-2)/(SUMIF(F:F,F82,G:G)-MIN(IF(F:F=F82,G:G))-MAX(IF(F:F=F82,G:G))),2)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8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ROUND(G83*(SUM(G:G)-MAX(G:G)-MIN(G:G))*(COUNTIF(F:F,F83)-2)/(MAX(A:A)-2)/(SUMIF(F:F,F83,G:G)-MIN(IF(F:F=F83,G:G))-MAX(IF(F:F=F83,G:G))),2)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8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ROUND(G84*(SUM(G:G)-MAX(G:G)-MIN(G:G))*(COUNTIF(F:F,F84)-2)/(MAX(A:A)-2)/(SUMIF(F:F,F84,G:G)-MIN(IF(F:F=F84,G:G))-MAX(IF(F:F=F84,G:G))),2)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8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ROUND(G85*(SUM(G:G)-MAX(G:G)-MIN(G:G))*(COUNTIF(F:F,F85)-2)/(MAX(A:A)-2)/(SUMIF(F:F,F85,G:G)-MIN(IF(F:F=F85,G:G))-MAX(IF(F:F=F85,G:G))),2)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8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ROUND(G86*(SUM(G:G)-MAX(G:G)-MIN(G:G))*(COUNTIF(F:F,F86)-2)/(MAX(A:A)-2)/(SUMIF(F:F,F86,G:G)-MIN(IF(F:F=F86,G:G))-MAX(IF(F:F=F86,G:G))),2)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8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ROUND(G87*(SUM(G:G)-MAX(G:G)-MIN(G:G))*(COUNTIF(F:F,F87)-2)/(MAX(A:A)-2)/(SUMIF(F:F,F87,G:G)-MIN(IF(F:F=F87,G:G))-MAX(IF(F:F=F87,G:G))),2)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8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ROUND(G88*(SUM(G:G)-MAX(G:G)-MIN(G:G))*(COUNTIF(F:F,F88)-2)/(MAX(A:A)-2)/(SUMIF(F:F,F88,G:G)-MIN(IF(F:F=F88,G:G))-MAX(IF(F:F=F88,G:G))),2)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8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ROUND(G89*(SUM(G:G)-MAX(G:G)-MIN(G:G))*(COUNTIF(F:F,F89)-2)/(MAX(A:A)-2)/(SUMIF(F:F,F89,G:G)-MIN(IF(F:F=F89,G:G))-MAX(IF(F:F=F89,G:G))),2)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8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ROUND(G90*(SUM(G:G)-MAX(G:G)-MIN(G:G))*(COUNTIF(F:F,F90)-2)/(MAX(A:A)-2)/(SUMIF(F:F,F90,G:G)-MIN(IF(F:F=F90,G:G))-MAX(IF(F:F=F90,G:G))),2)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8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ROUND(G91*(SUM(G:G)-MAX(G:G)-MIN(G:G))*(COUNTIF(F:F,F91)-2)/(MAX(A:A)-2)/(SUMIF(F:F,F91,G:G)-MIN(IF(F:F=F91,G:G))-MAX(IF(F:F=F91,G:G))),2)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8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ROUND(G92*(SUM(G:G)-MAX(G:G)-MIN(G:G))*(COUNTIF(F:F,F92)-2)/(MAX(A:A)-2)/(SUMIF(F:F,F92,G:G)-MIN(IF(F:F=F92,G:G))-MAX(IF(F:F=F92,G:G))),2)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8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ROUND(G93*(SUM(G:G)-MAX(G:G)-MIN(G:G))*(COUNTIF(F:F,F93)-2)/(MAX(A:A)-2)/(SUMIF(F:F,F93,G:G)-MIN(IF(F:F=F93,G:G))-MAX(IF(F:F=F93,G:G))),2)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8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ROUND(G94*(SUM(G:G)-MAX(G:G)-MIN(G:G))*(COUNTIF(F:F,F94)-2)/(MAX(A:A)-2)/(SUMIF(F:F,F94,G:G)-MIN(IF(F:F=F94,G:G))-MAX(IF(F:F=F94,G:G))),2)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8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ROUND(G95*(SUM(G:G)-MAX(G:G)-MIN(G:G))*(COUNTIF(F:F,F95)-2)/(MAX(A:A)-2)/(SUMIF(F:F,F95,G:G)-MIN(IF(F:F=F95,G:G))-MAX(IF(F:F=F95,G:G))),2)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8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ROUND(G96*(SUM(G:G)-MAX(G:G)-MIN(G:G))*(COUNTIF(F:F,F96)-2)/(MAX(A:A)-2)/(SUMIF(F:F,F96,G:G)-MIN(IF(F:F=F96,G:G))-MAX(IF(F:F=F96,G:G))),2)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8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ROUND(G97*(SUM(G:G)-MAX(G:G)-MIN(G:G))*(COUNTIF(F:F,F97)-2)/(MAX(A:A)-2)/(SUMIF(F:F,F97,G:G)-MIN(IF(F:F=F97,G:G))-MAX(IF(F:F=F97,G:G))),2)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8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ROUND(G98*(SUM(G:G)-MAX(G:G)-MIN(G:G))*(COUNTIF(F:F,F98)-2)/(MAX(A:A)-2)/(SUMIF(F:F,F98,G:G)-MIN(IF(F:F=F98,G:G))-MAX(IF(F:F=F98,G:G))),2)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8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ROUND(G99*(SUM(G:G)-MAX(G:G)-MIN(G:G))*(COUNTIF(F:F,F99)-2)/(MAX(A:A)-2)/(SUMIF(F:F,F99,G:G)-MIN(IF(F:F=F99,G:G))-MAX(IF(F:F=F99,G:G))),2)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8"/>
        <v>28.52</v>
      </c>
      <c r="E100" s="24">
        <f t="shared" ref="E100:E117" si="13">RANK(D100,D:D,0)</f>
        <v>97</v>
      </c>
      <c r="F100" s="23">
        <v>2</v>
      </c>
      <c r="G100" s="23">
        <v>82</v>
      </c>
      <c r="H100" s="24" cm="1">
        <f t="array" ref="H100">ROUND(G100*(SUM(G:G)-MAX(G:G)-MIN(G:G))*(COUNTIF(F:F,F100)-2)/(MAX(A:A)-2)/(SUMIF(F:F,F100,G:G)-MIN(IF(F:F=F100,G:G))-MAX(IF(F:F=F100,G:G))),2)</f>
        <v>81.71</v>
      </c>
      <c r="I100" s="28">
        <f t="shared" ref="I100:I117" si="14">RANK(H100,H:H,0)</f>
        <v>42</v>
      </c>
      <c r="J100" s="24">
        <f t="shared" si="11"/>
        <v>110.23</v>
      </c>
      <c r="K100" s="29">
        <f t="shared" ref="K100:K117" si="15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si="8"/>
        <v>28.52</v>
      </c>
      <c r="E101" s="24">
        <f t="shared" si="13"/>
        <v>97</v>
      </c>
      <c r="F101" s="23">
        <v>2</v>
      </c>
      <c r="G101" s="23">
        <v>83</v>
      </c>
      <c r="H101" s="24" cm="1">
        <f t="array" ref="H101">ROUND(G101*(SUM(G:G)-MAX(G:G)-MIN(G:G))*(COUNTIF(F:F,F101)-2)/(MAX(A:A)-2)/(SUMIF(F:F,F101,G:G)-MIN(IF(F:F=F101,G:G))-MAX(IF(F:F=F101,G:G))),2)</f>
        <v>82.71</v>
      </c>
      <c r="I101" s="28">
        <f t="shared" si="14"/>
        <v>36</v>
      </c>
      <c r="J101" s="24">
        <f t="shared" si="11"/>
        <v>111.23</v>
      </c>
      <c r="K101" s="29">
        <f t="shared" si="15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8"/>
        <v>28.46</v>
      </c>
      <c r="E102" s="24">
        <f t="shared" si="13"/>
        <v>99</v>
      </c>
      <c r="F102" s="23">
        <v>2</v>
      </c>
      <c r="G102" s="23">
        <v>84</v>
      </c>
      <c r="H102" s="24" cm="1">
        <f t="array" ref="H102">ROUND(G102*(SUM(G:G)-MAX(G:G)-MIN(G:G))*(COUNTIF(F:F,F102)-2)/(MAX(A:A)-2)/(SUMIF(F:F,F102,G:G)-MIN(IF(F:F=F102,G:G))-MAX(IF(F:F=F102,G:G))),2)</f>
        <v>83.71</v>
      </c>
      <c r="I102" s="28">
        <f t="shared" si="14"/>
        <v>30</v>
      </c>
      <c r="J102" s="24">
        <f t="shared" si="11"/>
        <v>112.17</v>
      </c>
      <c r="K102" s="29">
        <f t="shared" si="15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8"/>
        <v>28.44</v>
      </c>
      <c r="E103" s="24">
        <f t="shared" si="13"/>
        <v>100</v>
      </c>
      <c r="F103" s="23">
        <v>2</v>
      </c>
      <c r="G103" s="23">
        <v>85</v>
      </c>
      <c r="H103" s="24" cm="1">
        <f t="array" ref="H103">ROUND(G103*(SUM(G:G)-MAX(G:G)-MIN(G:G))*(COUNTIF(F:F,F103)-2)/(MAX(A:A)-2)/(SUMIF(F:F,F103,G:G)-MIN(IF(F:F=F103,G:G))-MAX(IF(F:F=F103,G:G))),2)</f>
        <v>84.7</v>
      </c>
      <c r="I103" s="28">
        <f t="shared" si="14"/>
        <v>25</v>
      </c>
      <c r="J103" s="24">
        <f t="shared" si="11"/>
        <v>113.14</v>
      </c>
      <c r="K103" s="29">
        <f t="shared" si="15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8"/>
        <v>28.42</v>
      </c>
      <c r="E104" s="24">
        <f t="shared" si="13"/>
        <v>101</v>
      </c>
      <c r="F104" s="23">
        <v>2</v>
      </c>
      <c r="G104" s="23">
        <v>86</v>
      </c>
      <c r="H104" s="24" cm="1">
        <f t="array" ref="H104">ROUND(G104*(SUM(G:G)-MAX(G:G)-MIN(G:G))*(COUNTIF(F:F,F104)-2)/(MAX(A:A)-2)/(SUMIF(F:F,F104,G:G)-MIN(IF(F:F=F104,G:G))-MAX(IF(F:F=F104,G:G))),2)</f>
        <v>85.7</v>
      </c>
      <c r="I104" s="28">
        <f t="shared" si="14"/>
        <v>21</v>
      </c>
      <c r="J104" s="24">
        <f t="shared" si="11"/>
        <v>114.12</v>
      </c>
      <c r="K104" s="29">
        <f t="shared" si="15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8"/>
        <v>28.4</v>
      </c>
      <c r="E105" s="24">
        <f t="shared" si="13"/>
        <v>102</v>
      </c>
      <c r="F105" s="23">
        <v>3</v>
      </c>
      <c r="G105" s="23">
        <v>87</v>
      </c>
      <c r="H105" s="24" cm="1">
        <f t="array" ref="H105">ROUND(G105*(SUM(G:G)-MAX(G:G)-MIN(G:G))*(COUNTIF(F:F,F105)-2)/(MAX(A:A)-2)/(SUMIF(F:F,F105,G:G)-MIN(IF(F:F=F105,G:G))-MAX(IF(F:F=F105,G:G))),2)</f>
        <v>89.34</v>
      </c>
      <c r="I105" s="28">
        <f t="shared" si="14"/>
        <v>8</v>
      </c>
      <c r="J105" s="24">
        <f t="shared" si="11"/>
        <v>117.74</v>
      </c>
      <c r="K105" s="29">
        <f t="shared" si="15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8"/>
        <v>28.34</v>
      </c>
      <c r="E106" s="24">
        <f t="shared" si="13"/>
        <v>103</v>
      </c>
      <c r="F106" s="23">
        <v>2</v>
      </c>
      <c r="G106" s="23">
        <v>88</v>
      </c>
      <c r="H106" s="24" cm="1">
        <f t="array" ref="H106">ROUND(G106*(SUM(G:G)-MAX(G:G)-MIN(G:G))*(COUNTIF(F:F,F106)-2)/(MAX(A:A)-2)/(SUMIF(F:F,F106,G:G)-MIN(IF(F:F=F106,G:G))-MAX(IF(F:F=F106,G:G))),2)</f>
        <v>87.69</v>
      </c>
      <c r="I106" s="28">
        <f t="shared" si="14"/>
        <v>13</v>
      </c>
      <c r="J106" s="24">
        <f t="shared" si="11"/>
        <v>116.03</v>
      </c>
      <c r="K106" s="29">
        <f t="shared" si="15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8"/>
        <v>28.34</v>
      </c>
      <c r="E107" s="24">
        <f t="shared" si="13"/>
        <v>103</v>
      </c>
      <c r="F107" s="23">
        <v>2</v>
      </c>
      <c r="G107" s="23">
        <v>89</v>
      </c>
      <c r="H107" s="24" cm="1">
        <f t="array" ref="H107">ROUND(G107*(SUM(G:G)-MAX(G:G)-MIN(G:G))*(COUNTIF(F:F,F107)-2)/(MAX(A:A)-2)/(SUMIF(F:F,F107,G:G)-MIN(IF(F:F=F107,G:G))-MAX(IF(F:F=F107,G:G))),2)</f>
        <v>88.69</v>
      </c>
      <c r="I107" s="28">
        <f t="shared" si="14"/>
        <v>9</v>
      </c>
      <c r="J107" s="24">
        <f t="shared" si="11"/>
        <v>117.03</v>
      </c>
      <c r="K107" s="29">
        <f t="shared" si="15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8"/>
        <v>28.32</v>
      </c>
      <c r="E108" s="24">
        <f t="shared" si="13"/>
        <v>105</v>
      </c>
      <c r="F108" s="23">
        <v>2</v>
      </c>
      <c r="G108" s="23">
        <v>90</v>
      </c>
      <c r="H108" s="24" cm="1">
        <f t="array" ref="H108">ROUND(G108*(SUM(G:G)-MAX(G:G)-MIN(G:G))*(COUNTIF(F:F,F108)-2)/(MAX(A:A)-2)/(SUMIF(F:F,F108,G:G)-MIN(IF(F:F=F108,G:G))-MAX(IF(F:F=F108,G:G))),2)</f>
        <v>89.69</v>
      </c>
      <c r="I108" s="28">
        <f t="shared" si="14"/>
        <v>4</v>
      </c>
      <c r="J108" s="24">
        <f t="shared" si="11"/>
        <v>118.01</v>
      </c>
      <c r="K108" s="29">
        <f t="shared" si="15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8"/>
        <v>28.3</v>
      </c>
      <c r="E109" s="24">
        <f t="shared" si="13"/>
        <v>106</v>
      </c>
      <c r="F109" s="23">
        <v>2</v>
      </c>
      <c r="G109" s="23">
        <v>70</v>
      </c>
      <c r="H109" s="24" cm="1">
        <f t="array" ref="H109">ROUND(G109*(SUM(G:G)-MAX(G:G)-MIN(G:G))*(COUNTIF(F:F,F109)-2)/(MAX(A:A)-2)/(SUMIF(F:F,F109,G:G)-MIN(IF(F:F=F109,G:G))-MAX(IF(F:F=F109,G:G))),2)</f>
        <v>69.76</v>
      </c>
      <c r="I109" s="28">
        <f t="shared" si="14"/>
        <v>110</v>
      </c>
      <c r="J109" s="24">
        <f t="shared" si="11"/>
        <v>98.06</v>
      </c>
      <c r="K109" s="29">
        <f t="shared" si="15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8"/>
        <v>28.3</v>
      </c>
      <c r="E110" s="24">
        <f t="shared" si="13"/>
        <v>106</v>
      </c>
      <c r="F110" s="23">
        <v>2</v>
      </c>
      <c r="G110" s="23">
        <v>71</v>
      </c>
      <c r="H110" s="24" cm="1">
        <f t="array" ref="H110">ROUND(G110*(SUM(G:G)-MAX(G:G)-MIN(G:G))*(COUNTIF(F:F,F110)-2)/(MAX(A:A)-2)/(SUMIF(F:F,F110,G:G)-MIN(IF(F:F=F110,G:G))-MAX(IF(F:F=F110,G:G))),2)</f>
        <v>70.75</v>
      </c>
      <c r="I110" s="28">
        <f t="shared" si="14"/>
        <v>107</v>
      </c>
      <c r="J110" s="24">
        <f t="shared" si="11"/>
        <v>99.05</v>
      </c>
      <c r="K110" s="29">
        <f t="shared" si="15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8"/>
        <v>28.26</v>
      </c>
      <c r="E111" s="24">
        <f t="shared" si="13"/>
        <v>108</v>
      </c>
      <c r="F111" s="23">
        <v>3</v>
      </c>
      <c r="G111" s="23">
        <v>72</v>
      </c>
      <c r="H111" s="24" cm="1">
        <f t="array" ref="H111">ROUND(G111*(SUM(G:G)-MAX(G:G)-MIN(G:G))*(COUNTIF(F:F,F111)-2)/(MAX(A:A)-2)/(SUMIF(F:F,F111,G:G)-MIN(IF(F:F=F111,G:G))-MAX(IF(F:F=F111,G:G))),2)</f>
        <v>73.94</v>
      </c>
      <c r="I111" s="28">
        <f t="shared" si="14"/>
        <v>87</v>
      </c>
      <c r="J111" s="24">
        <f t="shared" si="11"/>
        <v>102.2</v>
      </c>
      <c r="K111" s="29">
        <f t="shared" si="15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8"/>
        <v>28.26</v>
      </c>
      <c r="E112" s="24">
        <f t="shared" si="13"/>
        <v>108</v>
      </c>
      <c r="F112" s="23">
        <v>3</v>
      </c>
      <c r="G112" s="23">
        <v>73</v>
      </c>
      <c r="H112" s="24" cm="1">
        <f t="array" ref="H112">ROUND(G112*(SUM(G:G)-MAX(G:G)-MIN(G:G))*(COUNTIF(F:F,F112)-2)/(MAX(A:A)-2)/(SUMIF(F:F,F112,G:G)-MIN(IF(F:F=F112,G:G))-MAX(IF(F:F=F112,G:G))),2)</f>
        <v>74.96</v>
      </c>
      <c r="I112" s="28">
        <f t="shared" si="14"/>
        <v>81</v>
      </c>
      <c r="J112" s="24">
        <f t="shared" si="11"/>
        <v>103.22</v>
      </c>
      <c r="K112" s="29">
        <f t="shared" si="15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8"/>
        <v>28.24</v>
      </c>
      <c r="E113" s="24">
        <f t="shared" si="13"/>
        <v>110</v>
      </c>
      <c r="F113" s="23">
        <v>2</v>
      </c>
      <c r="G113" s="23">
        <v>74</v>
      </c>
      <c r="H113" s="24" cm="1">
        <f t="array" ref="H113">ROUND(G113*(SUM(G:G)-MAX(G:G)-MIN(G:G))*(COUNTIF(F:F,F113)-2)/(MAX(A:A)-2)/(SUMIF(F:F,F113,G:G)-MIN(IF(F:F=F113,G:G))-MAX(IF(F:F=F113,G:G))),2)</f>
        <v>73.74</v>
      </c>
      <c r="I113" s="28">
        <f t="shared" si="14"/>
        <v>91</v>
      </c>
      <c r="J113" s="24">
        <f t="shared" si="11"/>
        <v>101.98</v>
      </c>
      <c r="K113" s="29">
        <f t="shared" si="15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8"/>
        <v>28.22</v>
      </c>
      <c r="E114" s="24">
        <f t="shared" si="13"/>
        <v>111</v>
      </c>
      <c r="F114" s="23">
        <v>2</v>
      </c>
      <c r="G114" s="23">
        <v>75</v>
      </c>
      <c r="H114" s="24" cm="1">
        <f t="array" ref="H114">ROUND(G114*(SUM(G:G)-MAX(G:G)-MIN(G:G))*(COUNTIF(F:F,F114)-2)/(MAX(A:A)-2)/(SUMIF(F:F,F114,G:G)-MIN(IF(F:F=F114,G:G))-MAX(IF(F:F=F114,G:G))),2)</f>
        <v>74.74</v>
      </c>
      <c r="I114" s="28">
        <f t="shared" si="14"/>
        <v>84</v>
      </c>
      <c r="J114" s="24">
        <f t="shared" si="11"/>
        <v>102.96</v>
      </c>
      <c r="K114" s="29">
        <f t="shared" si="15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8"/>
        <v>28.22</v>
      </c>
      <c r="E115" s="24">
        <f t="shared" si="13"/>
        <v>111</v>
      </c>
      <c r="F115" s="23">
        <v>3</v>
      </c>
      <c r="G115" s="23">
        <v>76</v>
      </c>
      <c r="H115" s="24" cm="1">
        <f t="array" ref="H115">ROUND(G115*(SUM(G:G)-MAX(G:G)-MIN(G:G))*(COUNTIF(F:F,F115)-2)/(MAX(A:A)-2)/(SUMIF(F:F,F115,G:G)-MIN(IF(F:F=F115,G:G))-MAX(IF(F:F=F115,G:G))),2)</f>
        <v>78.04</v>
      </c>
      <c r="I115" s="28">
        <f t="shared" si="14"/>
        <v>66</v>
      </c>
      <c r="J115" s="24">
        <f t="shared" si="11"/>
        <v>106.26</v>
      </c>
      <c r="K115" s="29">
        <f t="shared" si="15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8"/>
        <v>28.18</v>
      </c>
      <c r="E116" s="24">
        <f t="shared" si="13"/>
        <v>113</v>
      </c>
      <c r="F116" s="23">
        <v>3</v>
      </c>
      <c r="G116" s="23">
        <v>77</v>
      </c>
      <c r="H116" s="24" cm="1">
        <f t="array" ref="H116">ROUND(G116*(SUM(G:G)-MAX(G:G)-MIN(G:G))*(COUNTIF(F:F,F116)-2)/(MAX(A:A)-2)/(SUMIF(F:F,F116,G:G)-MIN(IF(F:F=F116,G:G))-MAX(IF(F:F=F116,G:G))),2)</f>
        <v>79.07</v>
      </c>
      <c r="I116" s="28">
        <f t="shared" si="14"/>
        <v>60</v>
      </c>
      <c r="J116" s="24">
        <f t="shared" si="11"/>
        <v>107.25</v>
      </c>
      <c r="K116" s="29">
        <f t="shared" si="15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8"/>
        <v>28.16</v>
      </c>
      <c r="E117" s="24">
        <f t="shared" si="13"/>
        <v>114</v>
      </c>
      <c r="F117" s="23">
        <v>3</v>
      </c>
      <c r="G117" s="23">
        <v>78</v>
      </c>
      <c r="H117" s="24" cm="1">
        <f t="array" ref="H117">ROUND(G117*(SUM(G:G)-MAX(G:G)-MIN(G:G))*(COUNTIF(F:F,F117)-2)/(MAX(A:A)-2)/(SUMIF(F:F,F117,G:G)-MIN(IF(F:F=F117,G:G))-MAX(IF(F:F=F117,G:G))),2)</f>
        <v>80.1</v>
      </c>
      <c r="I117" s="28">
        <f t="shared" si="14"/>
        <v>54</v>
      </c>
      <c r="J117" s="24">
        <f t="shared" si="11"/>
        <v>108.26</v>
      </c>
      <c r="K117" s="29">
        <f t="shared" si="15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R5" sqref="R5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5" width="9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t="s">
        <v>15</v>
      </c>
    </row>
    <row r="2" ht="35.1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3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</row>
    <row r="4" ht="18" customHeight="1" spans="1:13">
      <c r="A4" s="4" t="s">
        <v>29</v>
      </c>
      <c r="B4" s="5" t="s">
        <v>30</v>
      </c>
      <c r="C4" s="6" t="s">
        <v>31</v>
      </c>
      <c r="D4" s="4" t="s">
        <v>32</v>
      </c>
      <c r="E4" s="4">
        <v>31.1</v>
      </c>
      <c r="F4" s="4">
        <v>10</v>
      </c>
      <c r="G4" s="4">
        <v>20</v>
      </c>
      <c r="H4" s="4">
        <v>85.56</v>
      </c>
      <c r="I4" s="4">
        <v>1.01100757708949</v>
      </c>
      <c r="J4" s="8">
        <v>86.5018082957767</v>
      </c>
      <c r="K4" s="8">
        <v>51.901084977466</v>
      </c>
      <c r="L4" s="8">
        <v>83.001084977466</v>
      </c>
      <c r="M4" s="4">
        <v>1</v>
      </c>
    </row>
    <row r="5" ht="18" customHeight="1" spans="1:13">
      <c r="A5" s="4" t="s">
        <v>33</v>
      </c>
      <c r="B5" s="5" t="s">
        <v>34</v>
      </c>
      <c r="C5" s="6" t="s">
        <v>31</v>
      </c>
      <c r="D5" s="4" t="s">
        <v>35</v>
      </c>
      <c r="E5" s="4">
        <v>30.2</v>
      </c>
      <c r="F5" s="4">
        <v>10</v>
      </c>
      <c r="G5" s="4">
        <v>28</v>
      </c>
      <c r="H5" s="4">
        <v>86.98</v>
      </c>
      <c r="I5" s="4">
        <v>1.01100757708949</v>
      </c>
      <c r="J5" s="8">
        <v>87.9374390552437</v>
      </c>
      <c r="K5" s="8">
        <v>52.7624634331462</v>
      </c>
      <c r="L5" s="8">
        <v>82.9624634331462</v>
      </c>
      <c r="M5" s="4">
        <v>2</v>
      </c>
    </row>
    <row r="6" ht="18" customHeight="1" spans="1:13">
      <c r="A6" s="4" t="s">
        <v>36</v>
      </c>
      <c r="B6" s="5" t="s">
        <v>37</v>
      </c>
      <c r="C6" s="6" t="s">
        <v>31</v>
      </c>
      <c r="D6" s="4" t="s">
        <v>38</v>
      </c>
      <c r="E6" s="4">
        <v>30.82</v>
      </c>
      <c r="F6" s="4">
        <v>10</v>
      </c>
      <c r="G6" s="4">
        <v>36</v>
      </c>
      <c r="H6" s="4">
        <v>84.66</v>
      </c>
      <c r="I6" s="4">
        <v>1.01100757708949</v>
      </c>
      <c r="J6" s="8">
        <v>85.5919014763961</v>
      </c>
      <c r="K6" s="8">
        <v>51.3551408858377</v>
      </c>
      <c r="L6" s="8">
        <v>82.1751408858377</v>
      </c>
      <c r="M6" s="4">
        <v>3</v>
      </c>
    </row>
    <row r="7" ht="18" customHeight="1" spans="1:13">
      <c r="A7" s="4" t="s">
        <v>39</v>
      </c>
      <c r="B7" s="5" t="s">
        <v>40</v>
      </c>
      <c r="C7" s="6" t="s">
        <v>31</v>
      </c>
      <c r="D7" s="4" t="s">
        <v>41</v>
      </c>
      <c r="E7" s="4">
        <v>30.5</v>
      </c>
      <c r="F7" s="4">
        <v>10</v>
      </c>
      <c r="G7" s="4">
        <v>29</v>
      </c>
      <c r="H7" s="4">
        <v>85</v>
      </c>
      <c r="I7" s="4">
        <v>1.01100757708949</v>
      </c>
      <c r="J7" s="8">
        <v>85.9356440526065</v>
      </c>
      <c r="K7" s="8">
        <v>51.5613864315639</v>
      </c>
      <c r="L7" s="8">
        <v>82.0613864315639</v>
      </c>
      <c r="M7" s="4">
        <v>4</v>
      </c>
    </row>
    <row r="8" ht="18" customHeight="1" spans="1:13">
      <c r="A8" s="4" t="s">
        <v>42</v>
      </c>
      <c r="B8" s="5" t="s">
        <v>43</v>
      </c>
      <c r="C8" s="6" t="s">
        <v>31</v>
      </c>
      <c r="D8" s="4" t="s">
        <v>44</v>
      </c>
      <c r="E8" s="4">
        <v>31.68</v>
      </c>
      <c r="F8" s="4">
        <v>11</v>
      </c>
      <c r="G8" s="4">
        <v>15</v>
      </c>
      <c r="H8" s="4">
        <v>84.86</v>
      </c>
      <c r="I8" s="9">
        <v>0.989283594824037</v>
      </c>
      <c r="J8" s="8">
        <v>83.9506058567678</v>
      </c>
      <c r="K8" s="8">
        <v>50.3703635140607</v>
      </c>
      <c r="L8" s="8">
        <v>82.0503635140607</v>
      </c>
      <c r="M8" s="4">
        <v>5</v>
      </c>
    </row>
    <row r="9" ht="18" customHeight="1" spans="1:13">
      <c r="A9" s="4" t="s">
        <v>45</v>
      </c>
      <c r="B9" s="5" t="s">
        <v>46</v>
      </c>
      <c r="C9" s="6" t="s">
        <v>31</v>
      </c>
      <c r="D9" s="4" t="s">
        <v>47</v>
      </c>
      <c r="E9" s="4">
        <v>30.92</v>
      </c>
      <c r="F9" s="4">
        <v>10</v>
      </c>
      <c r="G9" s="4">
        <v>19</v>
      </c>
      <c r="H9" s="4">
        <v>83.94</v>
      </c>
      <c r="I9" s="4">
        <v>1.01100757708949</v>
      </c>
      <c r="J9" s="8">
        <v>84.8639760208917</v>
      </c>
      <c r="K9" s="8">
        <v>50.918385612535</v>
      </c>
      <c r="L9" s="8">
        <v>81.838385612535</v>
      </c>
      <c r="M9" s="4">
        <v>6</v>
      </c>
    </row>
    <row r="10" ht="18" customHeight="1" spans="1:13">
      <c r="A10" s="4" t="s">
        <v>48</v>
      </c>
      <c r="B10" s="5" t="s">
        <v>49</v>
      </c>
      <c r="C10" s="6" t="s">
        <v>31</v>
      </c>
      <c r="D10" s="4" t="s">
        <v>50</v>
      </c>
      <c r="E10" s="4">
        <v>32.46</v>
      </c>
      <c r="F10" s="4">
        <v>11</v>
      </c>
      <c r="G10" s="4">
        <v>24</v>
      </c>
      <c r="H10" s="4">
        <v>83</v>
      </c>
      <c r="I10" s="9">
        <v>0.989283594824037</v>
      </c>
      <c r="J10" s="8">
        <v>82.1105383703951</v>
      </c>
      <c r="K10" s="8">
        <v>49.2663230222371</v>
      </c>
      <c r="L10" s="8">
        <v>81.7263230222371</v>
      </c>
      <c r="M10" s="4">
        <v>7</v>
      </c>
    </row>
    <row r="11" ht="18" customHeight="1" spans="1:13">
      <c r="A11" s="4" t="s">
        <v>51</v>
      </c>
      <c r="B11" s="5" t="s">
        <v>52</v>
      </c>
      <c r="C11" s="6" t="s">
        <v>31</v>
      </c>
      <c r="D11" s="4" t="s">
        <v>53</v>
      </c>
      <c r="E11" s="4">
        <v>30.32</v>
      </c>
      <c r="F11" s="4">
        <v>11</v>
      </c>
      <c r="G11" s="4">
        <v>16</v>
      </c>
      <c r="H11" s="4">
        <v>86.34</v>
      </c>
      <c r="I11" s="9">
        <v>0.989283594824037</v>
      </c>
      <c r="J11" s="8">
        <v>85.4147455771074</v>
      </c>
      <c r="K11" s="8">
        <v>51.2488473462644</v>
      </c>
      <c r="L11" s="8">
        <v>81.5688473462644</v>
      </c>
      <c r="M11" s="4">
        <v>8</v>
      </c>
    </row>
    <row r="12" ht="18" customHeight="1" spans="1:13">
      <c r="A12" s="4" t="s">
        <v>54</v>
      </c>
      <c r="B12" s="5" t="s">
        <v>55</v>
      </c>
      <c r="C12" s="6" t="s">
        <v>31</v>
      </c>
      <c r="D12" s="4" t="s">
        <v>56</v>
      </c>
      <c r="E12" s="4">
        <v>31.22</v>
      </c>
      <c r="F12" s="4">
        <v>10</v>
      </c>
      <c r="G12" s="4">
        <v>21</v>
      </c>
      <c r="H12" s="4">
        <v>82.98</v>
      </c>
      <c r="I12" s="4">
        <v>1.01100757708949</v>
      </c>
      <c r="J12" s="8">
        <v>83.8934087468858</v>
      </c>
      <c r="K12" s="8">
        <v>50.3360452481315</v>
      </c>
      <c r="L12" s="8">
        <v>81.5560452481315</v>
      </c>
      <c r="M12" s="4">
        <v>9</v>
      </c>
    </row>
    <row r="13" ht="18" customHeight="1" spans="1:13">
      <c r="A13" s="4" t="s">
        <v>57</v>
      </c>
      <c r="B13" s="5" t="s">
        <v>58</v>
      </c>
      <c r="C13" s="6" t="s">
        <v>31</v>
      </c>
      <c r="D13" s="4" t="s">
        <v>59</v>
      </c>
      <c r="E13" s="4">
        <v>30.8</v>
      </c>
      <c r="F13" s="4">
        <v>10</v>
      </c>
      <c r="G13" s="4">
        <v>31</v>
      </c>
      <c r="H13" s="4">
        <v>83.66</v>
      </c>
      <c r="I13" s="4">
        <v>1.01100757708949</v>
      </c>
      <c r="J13" s="8">
        <v>84.5808938993066</v>
      </c>
      <c r="K13" s="8">
        <v>50.748536339584</v>
      </c>
      <c r="L13" s="8">
        <v>81.548536339584</v>
      </c>
      <c r="M13" s="4">
        <v>10</v>
      </c>
    </row>
    <row r="14" ht="18" customHeight="1" spans="1:13">
      <c r="A14" s="4" t="s">
        <v>60</v>
      </c>
      <c r="B14" s="5" t="s">
        <v>61</v>
      </c>
      <c r="C14" s="6" t="s">
        <v>31</v>
      </c>
      <c r="D14" s="4" t="s">
        <v>62</v>
      </c>
      <c r="E14" s="4">
        <v>30.52</v>
      </c>
      <c r="F14" s="4">
        <v>11</v>
      </c>
      <c r="G14" s="4">
        <v>19</v>
      </c>
      <c r="H14" s="4">
        <v>85.54</v>
      </c>
      <c r="I14" s="9">
        <v>0.989283594824037</v>
      </c>
      <c r="J14" s="8">
        <v>84.6233187012482</v>
      </c>
      <c r="K14" s="8">
        <v>50.7739912207489</v>
      </c>
      <c r="L14" s="8">
        <v>81.2939912207489</v>
      </c>
      <c r="M14" s="4">
        <v>11</v>
      </c>
    </row>
    <row r="15" ht="18" customHeight="1" spans="1:13">
      <c r="A15" s="4" t="s">
        <v>63</v>
      </c>
      <c r="B15" s="5" t="s">
        <v>64</v>
      </c>
      <c r="C15" s="6" t="s">
        <v>31</v>
      </c>
      <c r="D15" s="4" t="s">
        <v>65</v>
      </c>
      <c r="E15" s="4">
        <v>29.9</v>
      </c>
      <c r="F15" s="4">
        <v>11</v>
      </c>
      <c r="G15" s="4">
        <v>4</v>
      </c>
      <c r="H15" s="4">
        <v>86.58</v>
      </c>
      <c r="I15" s="9">
        <v>0.989283594824037</v>
      </c>
      <c r="J15" s="8">
        <v>85.6521736398652</v>
      </c>
      <c r="K15" s="8">
        <v>51.3913041839191</v>
      </c>
      <c r="L15" s="8">
        <v>81.2913041839191</v>
      </c>
      <c r="M15" s="4">
        <v>12</v>
      </c>
    </row>
    <row r="16" ht="18" customHeight="1" spans="1:13">
      <c r="A16" s="4" t="s">
        <v>66</v>
      </c>
      <c r="B16" s="5" t="s">
        <v>67</v>
      </c>
      <c r="C16" s="6" t="s">
        <v>31</v>
      </c>
      <c r="D16" s="4" t="s">
        <v>68</v>
      </c>
      <c r="E16" s="4">
        <v>31.18</v>
      </c>
      <c r="F16" s="4">
        <v>11</v>
      </c>
      <c r="G16" s="4">
        <v>2</v>
      </c>
      <c r="H16" s="4">
        <v>84.3</v>
      </c>
      <c r="I16" s="9">
        <v>0.989283594824037</v>
      </c>
      <c r="J16" s="8">
        <v>83.3966070436664</v>
      </c>
      <c r="K16" s="8">
        <v>50.0379642261998</v>
      </c>
      <c r="L16" s="8">
        <v>81.2179642261998</v>
      </c>
      <c r="M16" s="4">
        <v>13</v>
      </c>
    </row>
    <row r="17" ht="18" customHeight="1" spans="1:13">
      <c r="A17" s="4" t="s">
        <v>69</v>
      </c>
      <c r="B17" s="5" t="s">
        <v>70</v>
      </c>
      <c r="C17" s="6" t="s">
        <v>31</v>
      </c>
      <c r="D17" s="4" t="s">
        <v>71</v>
      </c>
      <c r="E17" s="4">
        <v>29.94</v>
      </c>
      <c r="F17" s="4">
        <v>10</v>
      </c>
      <c r="G17" s="4">
        <v>13</v>
      </c>
      <c r="H17" s="4">
        <v>84.48</v>
      </c>
      <c r="I17" s="4">
        <v>1.01100757708949</v>
      </c>
      <c r="J17" s="8">
        <v>85.40992011252</v>
      </c>
      <c r="K17" s="8">
        <v>51.245952067512</v>
      </c>
      <c r="L17" s="8">
        <v>81.185952067512</v>
      </c>
      <c r="M17" s="4">
        <v>14</v>
      </c>
    </row>
    <row r="18" ht="18" customHeight="1" spans="1:13">
      <c r="A18" s="4" t="s">
        <v>72</v>
      </c>
      <c r="B18" s="5" t="s">
        <v>73</v>
      </c>
      <c r="C18" s="6" t="s">
        <v>31</v>
      </c>
      <c r="D18" s="4" t="s">
        <v>59</v>
      </c>
      <c r="E18" s="4">
        <v>30.8</v>
      </c>
      <c r="F18" s="4">
        <v>11</v>
      </c>
      <c r="G18" s="4">
        <v>18</v>
      </c>
      <c r="H18" s="4">
        <v>84.74</v>
      </c>
      <c r="I18" s="9">
        <v>0.989283594824037</v>
      </c>
      <c r="J18" s="8">
        <v>83.8318918253889</v>
      </c>
      <c r="K18" s="8">
        <v>50.2991350952334</v>
      </c>
      <c r="L18" s="8">
        <v>81.0991350952334</v>
      </c>
      <c r="M18" s="4">
        <v>15</v>
      </c>
    </row>
    <row r="19" ht="18" customHeight="1" spans="1:13">
      <c r="A19" s="4" t="s">
        <v>74</v>
      </c>
      <c r="B19" s="5" t="s">
        <v>75</v>
      </c>
      <c r="C19" s="6" t="s">
        <v>31</v>
      </c>
      <c r="D19" s="4" t="s">
        <v>76</v>
      </c>
      <c r="E19" s="4">
        <v>30.7</v>
      </c>
      <c r="F19" s="4">
        <v>10</v>
      </c>
      <c r="G19" s="4">
        <v>3</v>
      </c>
      <c r="H19" s="4">
        <v>83.04</v>
      </c>
      <c r="I19" s="4">
        <v>1.01100757708949</v>
      </c>
      <c r="J19" s="8">
        <v>83.9540692015112</v>
      </c>
      <c r="K19" s="8">
        <v>50.3724415209067</v>
      </c>
      <c r="L19" s="8">
        <v>81.0724415209067</v>
      </c>
      <c r="M19" s="4">
        <v>16</v>
      </c>
    </row>
    <row r="20" ht="18" customHeight="1" spans="1:13">
      <c r="A20" s="4" t="s">
        <v>77</v>
      </c>
      <c r="B20" s="5" t="s">
        <v>78</v>
      </c>
      <c r="C20" s="6" t="s">
        <v>31</v>
      </c>
      <c r="D20" s="4" t="s">
        <v>79</v>
      </c>
      <c r="E20" s="4">
        <v>30.54</v>
      </c>
      <c r="F20" s="4">
        <v>10</v>
      </c>
      <c r="G20" s="4">
        <v>16</v>
      </c>
      <c r="H20" s="4">
        <v>82.76</v>
      </c>
      <c r="I20" s="4">
        <v>1.01100757708949</v>
      </c>
      <c r="J20" s="8">
        <v>83.6709870799261</v>
      </c>
      <c r="K20" s="8">
        <v>50.2025922479557</v>
      </c>
      <c r="L20" s="8">
        <v>80.7425922479557</v>
      </c>
      <c r="M20" s="4">
        <v>17</v>
      </c>
    </row>
    <row r="21" ht="18" customHeight="1" spans="1:13">
      <c r="A21" s="4" t="s">
        <v>80</v>
      </c>
      <c r="B21" s="5" t="s">
        <v>81</v>
      </c>
      <c r="C21" s="6" t="s">
        <v>31</v>
      </c>
      <c r="D21" s="4" t="s">
        <v>82</v>
      </c>
      <c r="E21" s="4">
        <v>30.78</v>
      </c>
      <c r="F21" s="4">
        <v>10</v>
      </c>
      <c r="G21" s="4">
        <v>4</v>
      </c>
      <c r="H21" s="4">
        <v>82.32</v>
      </c>
      <c r="I21" s="4">
        <v>1.01100757708949</v>
      </c>
      <c r="J21" s="8">
        <v>83.2261437460067</v>
      </c>
      <c r="K21" s="8">
        <v>49.935686247604</v>
      </c>
      <c r="L21" s="8">
        <v>80.715686247604</v>
      </c>
      <c r="M21" s="4">
        <v>18</v>
      </c>
    </row>
    <row r="22" ht="18" customHeight="1" spans="1:13">
      <c r="A22" s="4" t="s">
        <v>83</v>
      </c>
      <c r="B22" s="5" t="s">
        <v>84</v>
      </c>
      <c r="C22" s="6" t="s">
        <v>31</v>
      </c>
      <c r="D22" s="4" t="s">
        <v>85</v>
      </c>
      <c r="E22" s="4">
        <v>29.64</v>
      </c>
      <c r="F22" s="4">
        <v>10</v>
      </c>
      <c r="G22" s="4">
        <v>14</v>
      </c>
      <c r="H22" s="4">
        <v>84.16</v>
      </c>
      <c r="I22" s="4">
        <v>1.01100757708949</v>
      </c>
      <c r="J22" s="8">
        <v>85.0863976878514</v>
      </c>
      <c r="K22" s="8">
        <v>51.0518386127108</v>
      </c>
      <c r="L22" s="8">
        <v>80.6918386127108</v>
      </c>
      <c r="M22" s="4">
        <v>19</v>
      </c>
    </row>
    <row r="23" ht="18" customHeight="1" spans="1:13">
      <c r="A23" s="4" t="s">
        <v>86</v>
      </c>
      <c r="B23" s="5" t="s">
        <v>87</v>
      </c>
      <c r="C23" s="6" t="s">
        <v>31</v>
      </c>
      <c r="D23" s="4" t="s">
        <v>88</v>
      </c>
      <c r="E23" s="4">
        <v>30.08</v>
      </c>
      <c r="F23" s="4">
        <v>10</v>
      </c>
      <c r="G23" s="4">
        <v>5</v>
      </c>
      <c r="H23" s="4">
        <v>83.4</v>
      </c>
      <c r="I23" s="4">
        <v>1.01100757708949</v>
      </c>
      <c r="J23" s="8">
        <v>84.3180319292634</v>
      </c>
      <c r="K23" s="8">
        <v>50.590819157558</v>
      </c>
      <c r="L23" s="8">
        <v>80.670819157558</v>
      </c>
      <c r="M23" s="4">
        <v>20</v>
      </c>
    </row>
    <row r="24" ht="18" customHeight="1" spans="1:13">
      <c r="A24" s="4" t="s">
        <v>89</v>
      </c>
      <c r="B24" s="5" t="s">
        <v>90</v>
      </c>
      <c r="C24" s="6" t="s">
        <v>31</v>
      </c>
      <c r="D24" s="4" t="s">
        <v>91</v>
      </c>
      <c r="E24" s="4">
        <v>30.6</v>
      </c>
      <c r="F24" s="4">
        <v>11</v>
      </c>
      <c r="G24" s="4">
        <v>17</v>
      </c>
      <c r="H24" s="4">
        <v>84.28</v>
      </c>
      <c r="I24" s="9">
        <v>0.989283594824037</v>
      </c>
      <c r="J24" s="8">
        <v>83.3768213717699</v>
      </c>
      <c r="K24" s="8">
        <v>50.0260928230619</v>
      </c>
      <c r="L24" s="8">
        <v>80.6260928230619</v>
      </c>
      <c r="M24" s="4">
        <v>21</v>
      </c>
    </row>
    <row r="25" ht="18" customHeight="1" spans="1:13">
      <c r="A25" s="4" t="s">
        <v>92</v>
      </c>
      <c r="B25" s="5" t="s">
        <v>93</v>
      </c>
      <c r="C25" s="6" t="s">
        <v>31</v>
      </c>
      <c r="D25" s="4" t="s">
        <v>94</v>
      </c>
      <c r="E25" s="4">
        <v>30.94</v>
      </c>
      <c r="F25" s="4">
        <v>11</v>
      </c>
      <c r="G25" s="4">
        <v>5</v>
      </c>
      <c r="H25" s="4">
        <v>83.66</v>
      </c>
      <c r="I25" s="9">
        <v>0.989283594824037</v>
      </c>
      <c r="J25" s="8">
        <v>82.763465542979</v>
      </c>
      <c r="K25" s="8">
        <v>49.6580793257874</v>
      </c>
      <c r="L25" s="8">
        <v>80.5980793257874</v>
      </c>
      <c r="M25" s="4">
        <v>22</v>
      </c>
    </row>
    <row r="26" ht="18" customHeight="1" spans="1:13">
      <c r="A26" s="4" t="s">
        <v>95</v>
      </c>
      <c r="B26" s="5" t="s">
        <v>96</v>
      </c>
      <c r="C26" s="6" t="s">
        <v>31</v>
      </c>
      <c r="D26" s="4" t="s">
        <v>97</v>
      </c>
      <c r="E26" s="4">
        <v>30.9</v>
      </c>
      <c r="F26" s="4">
        <v>11</v>
      </c>
      <c r="G26" s="4">
        <v>29</v>
      </c>
      <c r="H26" s="4">
        <v>83.58</v>
      </c>
      <c r="I26" s="9">
        <v>0.989283594824037</v>
      </c>
      <c r="J26" s="8">
        <v>82.684322855393</v>
      </c>
      <c r="K26" s="8">
        <v>49.6105937132358</v>
      </c>
      <c r="L26" s="8">
        <v>80.5105937132358</v>
      </c>
      <c r="M26" s="4">
        <v>23</v>
      </c>
    </row>
    <row r="27" ht="18" customHeight="1" spans="1:13">
      <c r="A27" s="4" t="s">
        <v>98</v>
      </c>
      <c r="B27" s="5" t="s">
        <v>99</v>
      </c>
      <c r="C27" s="6" t="s">
        <v>31</v>
      </c>
      <c r="D27" s="4" t="s">
        <v>100</v>
      </c>
      <c r="E27" s="4">
        <v>30.14</v>
      </c>
      <c r="F27" s="4">
        <v>11</v>
      </c>
      <c r="G27" s="4">
        <v>35</v>
      </c>
      <c r="H27" s="4">
        <v>84.62</v>
      </c>
      <c r="I27" s="9">
        <v>0.989283594824037</v>
      </c>
      <c r="J27" s="8">
        <v>83.7131777940101</v>
      </c>
      <c r="K27" s="8">
        <v>50.227906676406</v>
      </c>
      <c r="L27" s="8">
        <v>80.367906676406</v>
      </c>
      <c r="M27" s="4">
        <v>24</v>
      </c>
    </row>
    <row r="28" ht="18" customHeight="1" spans="1:13">
      <c r="A28" s="4" t="s">
        <v>101</v>
      </c>
      <c r="B28" s="5" t="s">
        <v>102</v>
      </c>
      <c r="C28" s="6" t="s">
        <v>31</v>
      </c>
      <c r="D28" s="4" t="s">
        <v>103</v>
      </c>
      <c r="E28" s="4">
        <v>29.04</v>
      </c>
      <c r="F28" s="4">
        <v>10</v>
      </c>
      <c r="G28" s="4">
        <v>8</v>
      </c>
      <c r="H28" s="4">
        <v>84.32</v>
      </c>
      <c r="I28" s="4">
        <v>1.01100757708949</v>
      </c>
      <c r="J28" s="8">
        <v>85.2481589001857</v>
      </c>
      <c r="K28" s="8">
        <v>51.1488953401114</v>
      </c>
      <c r="L28" s="8">
        <v>80.1888953401114</v>
      </c>
      <c r="M28" s="4">
        <v>25</v>
      </c>
    </row>
    <row r="29" ht="18" customHeight="1" spans="1:13">
      <c r="A29" s="4" t="s">
        <v>104</v>
      </c>
      <c r="B29" s="5" t="s">
        <v>105</v>
      </c>
      <c r="C29" s="6" t="s">
        <v>31</v>
      </c>
      <c r="D29" s="4" t="s">
        <v>106</v>
      </c>
      <c r="E29" s="4">
        <v>30.28</v>
      </c>
      <c r="F29" s="4">
        <v>11</v>
      </c>
      <c r="G29" s="4">
        <v>9</v>
      </c>
      <c r="H29" s="4">
        <v>83.94</v>
      </c>
      <c r="I29" s="9">
        <v>0.989283594824037</v>
      </c>
      <c r="J29" s="8">
        <v>83.0404649495297</v>
      </c>
      <c r="K29" s="8">
        <v>49.8242789697178</v>
      </c>
      <c r="L29" s="8">
        <v>80.1042789697178</v>
      </c>
      <c r="M29" s="4">
        <v>26</v>
      </c>
    </row>
    <row r="30" ht="18" customHeight="1" spans="1:13">
      <c r="A30" s="4" t="s">
        <v>107</v>
      </c>
      <c r="B30" s="5" t="s">
        <v>108</v>
      </c>
      <c r="C30" s="6" t="s">
        <v>31</v>
      </c>
      <c r="D30" s="4" t="s">
        <v>109</v>
      </c>
      <c r="E30" s="4">
        <v>29.72</v>
      </c>
      <c r="F30" s="4">
        <v>11</v>
      </c>
      <c r="G30" s="4">
        <v>32</v>
      </c>
      <c r="H30" s="4">
        <v>84.82</v>
      </c>
      <c r="I30" s="9">
        <v>0.989283594824037</v>
      </c>
      <c r="J30" s="8">
        <v>83.9110345129749</v>
      </c>
      <c r="K30" s="8">
        <v>50.3466207077849</v>
      </c>
      <c r="L30" s="8">
        <v>80.0666207077849</v>
      </c>
      <c r="M30" s="4">
        <v>27</v>
      </c>
    </row>
    <row r="31" ht="18" customHeight="1" spans="1:13">
      <c r="A31" s="4" t="s">
        <v>110</v>
      </c>
      <c r="B31" s="5" t="s">
        <v>111</v>
      </c>
      <c r="C31" s="6" t="s">
        <v>31</v>
      </c>
      <c r="D31" s="4" t="s">
        <v>112</v>
      </c>
      <c r="E31" s="4">
        <v>30.86</v>
      </c>
      <c r="F31" s="4">
        <v>11</v>
      </c>
      <c r="G31" s="4">
        <v>8</v>
      </c>
      <c r="H31" s="4">
        <v>82.34</v>
      </c>
      <c r="I31" s="9">
        <v>0.989283594824037</v>
      </c>
      <c r="J31" s="8">
        <v>81.4576111978112</v>
      </c>
      <c r="K31" s="8">
        <v>48.8745667186867</v>
      </c>
      <c r="L31" s="8">
        <v>79.7345667186868</v>
      </c>
      <c r="M31" s="4">
        <v>28</v>
      </c>
    </row>
    <row r="32" ht="18" customHeight="1" spans="1:13">
      <c r="A32" s="4" t="s">
        <v>113</v>
      </c>
      <c r="B32" s="5" t="s">
        <v>114</v>
      </c>
      <c r="C32" s="6" t="s">
        <v>31</v>
      </c>
      <c r="D32" s="4" t="s">
        <v>115</v>
      </c>
      <c r="E32" s="4">
        <v>30.24</v>
      </c>
      <c r="F32" s="4">
        <v>11</v>
      </c>
      <c r="G32" s="4">
        <v>25</v>
      </c>
      <c r="H32" s="4">
        <v>83.3</v>
      </c>
      <c r="I32" s="9">
        <v>0.989283594824037</v>
      </c>
      <c r="J32" s="8">
        <v>82.4073234488423</v>
      </c>
      <c r="K32" s="8">
        <v>49.4443940693054</v>
      </c>
      <c r="L32" s="8">
        <v>79.6843940693054</v>
      </c>
      <c r="M32" s="4">
        <v>29</v>
      </c>
    </row>
    <row r="33" ht="18" customHeight="1" spans="1:13">
      <c r="A33" s="4" t="s">
        <v>116</v>
      </c>
      <c r="B33" s="5" t="s">
        <v>117</v>
      </c>
      <c r="C33" s="6" t="s">
        <v>31</v>
      </c>
      <c r="D33" s="4" t="s">
        <v>118</v>
      </c>
      <c r="E33" s="4">
        <v>29.28</v>
      </c>
      <c r="F33" s="4">
        <v>11</v>
      </c>
      <c r="G33" s="4">
        <v>12</v>
      </c>
      <c r="H33" s="4">
        <v>84.84</v>
      </c>
      <c r="I33" s="9">
        <v>0.989283594824037</v>
      </c>
      <c r="J33" s="8">
        <v>83.9308201848714</v>
      </c>
      <c r="K33" s="8">
        <v>50.3584921109228</v>
      </c>
      <c r="L33" s="8">
        <v>79.6384921109228</v>
      </c>
      <c r="M33" s="4">
        <v>30</v>
      </c>
    </row>
    <row r="34" ht="18" customHeight="1" spans="1:13">
      <c r="A34" s="4" t="s">
        <v>119</v>
      </c>
      <c r="B34" s="5" t="s">
        <v>120</v>
      </c>
      <c r="C34" s="6" t="s">
        <v>31</v>
      </c>
      <c r="D34" s="4" t="s">
        <v>71</v>
      </c>
      <c r="E34" s="4">
        <v>29.94</v>
      </c>
      <c r="F34" s="4">
        <v>10</v>
      </c>
      <c r="G34" s="4">
        <v>2</v>
      </c>
      <c r="H34" s="4">
        <v>81.92</v>
      </c>
      <c r="I34" s="4">
        <v>1.01100757708949</v>
      </c>
      <c r="J34" s="8">
        <v>82.8217407151709</v>
      </c>
      <c r="K34" s="8">
        <v>49.6930444291026</v>
      </c>
      <c r="L34" s="8">
        <v>79.6330444291026</v>
      </c>
      <c r="M34" s="4">
        <v>31</v>
      </c>
    </row>
    <row r="35" ht="18" customHeight="1" spans="1:13">
      <c r="A35" s="4" t="s">
        <v>121</v>
      </c>
      <c r="B35" s="5" t="s">
        <v>122</v>
      </c>
      <c r="C35" s="6" t="s">
        <v>31</v>
      </c>
      <c r="D35" s="4" t="s">
        <v>123</v>
      </c>
      <c r="E35" s="4">
        <v>29.4</v>
      </c>
      <c r="F35" s="4">
        <v>11</v>
      </c>
      <c r="G35" s="4">
        <v>26</v>
      </c>
      <c r="H35" s="4">
        <v>84.62</v>
      </c>
      <c r="I35" s="9">
        <v>0.989283594824037</v>
      </c>
      <c r="J35" s="8">
        <v>83.7131777940101</v>
      </c>
      <c r="K35" s="8">
        <v>50.227906676406</v>
      </c>
      <c r="L35" s="8">
        <v>79.627906676406</v>
      </c>
      <c r="M35" s="4">
        <v>32</v>
      </c>
    </row>
    <row r="36" ht="18" customHeight="1" spans="1:13">
      <c r="A36" s="4" t="s">
        <v>124</v>
      </c>
      <c r="B36" s="5" t="s">
        <v>125</v>
      </c>
      <c r="C36" s="6" t="s">
        <v>31</v>
      </c>
      <c r="D36" s="4" t="s">
        <v>126</v>
      </c>
      <c r="E36" s="4">
        <v>30.58</v>
      </c>
      <c r="F36" s="4">
        <v>11</v>
      </c>
      <c r="G36" s="4">
        <v>27</v>
      </c>
      <c r="H36" s="4">
        <v>82.56</v>
      </c>
      <c r="I36" s="9">
        <v>0.989283594824037</v>
      </c>
      <c r="J36" s="8">
        <v>81.6752535886725</v>
      </c>
      <c r="K36" s="8">
        <v>49.0051521532035</v>
      </c>
      <c r="L36" s="8">
        <v>79.5851521532035</v>
      </c>
      <c r="M36" s="4">
        <v>33</v>
      </c>
    </row>
    <row r="37" ht="18" customHeight="1" spans="1:13">
      <c r="A37" s="4" t="s">
        <v>127</v>
      </c>
      <c r="B37" s="5" t="s">
        <v>128</v>
      </c>
      <c r="C37" s="6" t="s">
        <v>31</v>
      </c>
      <c r="D37" s="4" t="s">
        <v>129</v>
      </c>
      <c r="E37" s="4">
        <v>30.06</v>
      </c>
      <c r="F37" s="4">
        <v>11</v>
      </c>
      <c r="G37" s="4">
        <v>28</v>
      </c>
      <c r="H37" s="4">
        <v>83.18</v>
      </c>
      <c r="I37" s="9">
        <v>0.989283594824037</v>
      </c>
      <c r="J37" s="8">
        <v>82.2886094174634</v>
      </c>
      <c r="K37" s="8">
        <v>49.3731656504781</v>
      </c>
      <c r="L37" s="8">
        <v>79.4331656504781</v>
      </c>
      <c r="M37" s="4">
        <v>34</v>
      </c>
    </row>
    <row r="38" ht="18" customHeight="1" spans="1:13">
      <c r="A38" s="4" t="s">
        <v>130</v>
      </c>
      <c r="B38" s="5" t="s">
        <v>131</v>
      </c>
      <c r="C38" s="6" t="s">
        <v>31</v>
      </c>
      <c r="D38" s="4" t="s">
        <v>65</v>
      </c>
      <c r="E38" s="4">
        <v>29.9</v>
      </c>
      <c r="F38" s="4">
        <v>10</v>
      </c>
      <c r="G38" s="4">
        <v>26</v>
      </c>
      <c r="H38" s="4">
        <v>81.42</v>
      </c>
      <c r="I38" s="4">
        <v>1.01100757708949</v>
      </c>
      <c r="J38" s="8">
        <v>82.3162369266262</v>
      </c>
      <c r="K38" s="8">
        <v>49.3897421559757</v>
      </c>
      <c r="L38" s="8">
        <v>79.2897421559757</v>
      </c>
      <c r="M38" s="4">
        <v>35</v>
      </c>
    </row>
    <row r="39" ht="18" customHeight="1" spans="1:13">
      <c r="A39" s="4" t="s">
        <v>132</v>
      </c>
      <c r="B39" s="5" t="s">
        <v>133</v>
      </c>
      <c r="C39" s="6" t="s">
        <v>31</v>
      </c>
      <c r="D39" s="4" t="s">
        <v>134</v>
      </c>
      <c r="E39" s="4">
        <v>29.78</v>
      </c>
      <c r="F39" s="4">
        <v>11</v>
      </c>
      <c r="G39" s="4">
        <v>21</v>
      </c>
      <c r="H39" s="4">
        <v>83.28</v>
      </c>
      <c r="I39" s="9">
        <v>0.989283594824037</v>
      </c>
      <c r="J39" s="8">
        <v>82.3875377769458</v>
      </c>
      <c r="K39" s="8">
        <v>49.4325226661675</v>
      </c>
      <c r="L39" s="8">
        <v>79.2125226661675</v>
      </c>
      <c r="M39" s="4">
        <v>36</v>
      </c>
    </row>
    <row r="40" ht="18" customHeight="1" spans="1:13">
      <c r="A40" s="4" t="s">
        <v>135</v>
      </c>
      <c r="B40" s="5" t="s">
        <v>136</v>
      </c>
      <c r="C40" s="6" t="s">
        <v>31</v>
      </c>
      <c r="D40" s="4" t="s">
        <v>137</v>
      </c>
      <c r="E40" s="4">
        <v>29.62</v>
      </c>
      <c r="F40" s="4">
        <v>11</v>
      </c>
      <c r="G40" s="4">
        <v>13</v>
      </c>
      <c r="H40" s="4">
        <v>83.52</v>
      </c>
      <c r="I40" s="9">
        <v>0.989283594824037</v>
      </c>
      <c r="J40" s="8">
        <v>82.6249658397036</v>
      </c>
      <c r="K40" s="8">
        <v>49.5749795038222</v>
      </c>
      <c r="L40" s="8">
        <v>79.1949795038222</v>
      </c>
      <c r="M40" s="4">
        <v>37</v>
      </c>
    </row>
    <row r="41" ht="18" customHeight="1" spans="1:13">
      <c r="A41" s="4" t="s">
        <v>138</v>
      </c>
      <c r="B41" s="5" t="s">
        <v>139</v>
      </c>
      <c r="C41" s="6" t="s">
        <v>31</v>
      </c>
      <c r="D41" s="4" t="s">
        <v>62</v>
      </c>
      <c r="E41" s="4">
        <v>30.52</v>
      </c>
      <c r="F41" s="4">
        <v>11</v>
      </c>
      <c r="G41" s="4">
        <v>10</v>
      </c>
      <c r="H41" s="4">
        <v>81.98</v>
      </c>
      <c r="I41" s="9">
        <v>0.989283594824037</v>
      </c>
      <c r="J41" s="8">
        <v>81.1014691036746</v>
      </c>
      <c r="K41" s="8">
        <v>48.6608814622048</v>
      </c>
      <c r="L41" s="8">
        <v>79.1808814622048</v>
      </c>
      <c r="M41" s="4">
        <v>38</v>
      </c>
    </row>
    <row r="42" ht="18" customHeight="1" spans="1:13">
      <c r="A42" s="4" t="s">
        <v>140</v>
      </c>
      <c r="B42" s="5" t="s">
        <v>141</v>
      </c>
      <c r="C42" s="6" t="s">
        <v>31</v>
      </c>
      <c r="D42" s="4" t="s">
        <v>142</v>
      </c>
      <c r="E42" s="4">
        <v>31.42</v>
      </c>
      <c r="F42" s="4">
        <v>11</v>
      </c>
      <c r="G42" s="4">
        <v>1</v>
      </c>
      <c r="H42" s="4">
        <v>80.4</v>
      </c>
      <c r="I42" s="9">
        <v>0.989283594824037</v>
      </c>
      <c r="J42" s="8">
        <v>79.5384010238526</v>
      </c>
      <c r="K42" s="8">
        <v>47.7230406143116</v>
      </c>
      <c r="L42" s="8">
        <v>79.1430406143116</v>
      </c>
      <c r="M42" s="4">
        <v>39</v>
      </c>
    </row>
    <row r="43" ht="18" customHeight="1" spans="1:13">
      <c r="A43" s="4" t="s">
        <v>143</v>
      </c>
      <c r="B43" s="5" t="s">
        <v>144</v>
      </c>
      <c r="C43" s="6" t="s">
        <v>31</v>
      </c>
      <c r="D43" s="4" t="s">
        <v>145</v>
      </c>
      <c r="E43" s="4">
        <v>29.7</v>
      </c>
      <c r="F43" s="4">
        <v>11</v>
      </c>
      <c r="G43" s="4">
        <v>33</v>
      </c>
      <c r="H43" s="4">
        <v>83.02</v>
      </c>
      <c r="I43" s="9">
        <v>0.989283594824037</v>
      </c>
      <c r="J43" s="8">
        <v>82.1303240422916</v>
      </c>
      <c r="K43" s="8">
        <v>49.278194425375</v>
      </c>
      <c r="L43" s="8">
        <v>78.978194425375</v>
      </c>
      <c r="M43" s="4">
        <v>40</v>
      </c>
    </row>
    <row r="44" ht="18" customHeight="1" spans="1:13">
      <c r="A44" s="4" t="s">
        <v>146</v>
      </c>
      <c r="B44" s="5" t="s">
        <v>147</v>
      </c>
      <c r="C44" s="6" t="s">
        <v>31</v>
      </c>
      <c r="D44" s="4" t="s">
        <v>148</v>
      </c>
      <c r="E44" s="4">
        <v>30.36</v>
      </c>
      <c r="F44" s="4">
        <v>10</v>
      </c>
      <c r="G44" s="4">
        <v>11</v>
      </c>
      <c r="H44" s="4">
        <v>80.1</v>
      </c>
      <c r="I44" s="4">
        <v>1.01100757708949</v>
      </c>
      <c r="J44" s="8">
        <v>80.981706924868</v>
      </c>
      <c r="K44" s="8">
        <v>48.5890241549208</v>
      </c>
      <c r="L44" s="8">
        <v>78.9490241549208</v>
      </c>
      <c r="M44" s="4">
        <v>41</v>
      </c>
    </row>
    <row r="45" ht="18" customHeight="1" spans="1:13">
      <c r="A45" s="4" t="s">
        <v>149</v>
      </c>
      <c r="B45" s="5" t="s">
        <v>150</v>
      </c>
      <c r="C45" s="6" t="s">
        <v>31</v>
      </c>
      <c r="D45" s="4" t="s">
        <v>151</v>
      </c>
      <c r="E45" s="4">
        <v>32.38</v>
      </c>
      <c r="F45" s="4">
        <v>10</v>
      </c>
      <c r="G45" s="4">
        <v>6</v>
      </c>
      <c r="H45" s="4">
        <v>76.62</v>
      </c>
      <c r="I45" s="4">
        <v>1.01100757708949</v>
      </c>
      <c r="J45" s="8">
        <v>77.4634005565966</v>
      </c>
      <c r="K45" s="8">
        <v>46.478040333958</v>
      </c>
      <c r="L45" s="8">
        <v>78.858040333958</v>
      </c>
      <c r="M45" s="4">
        <v>42</v>
      </c>
    </row>
    <row r="46" ht="18" customHeight="1" spans="1:13">
      <c r="A46" s="4" t="s">
        <v>152</v>
      </c>
      <c r="B46" s="5" t="s">
        <v>153</v>
      </c>
      <c r="C46" s="6" t="s">
        <v>31</v>
      </c>
      <c r="D46" s="4" t="s">
        <v>154</v>
      </c>
      <c r="E46" s="4">
        <v>28.92</v>
      </c>
      <c r="F46" s="4">
        <v>10</v>
      </c>
      <c r="G46" s="4">
        <v>10</v>
      </c>
      <c r="H46" s="4">
        <v>82.32</v>
      </c>
      <c r="I46" s="4">
        <v>1.01100757708949</v>
      </c>
      <c r="J46" s="8">
        <v>83.2261437460067</v>
      </c>
      <c r="K46" s="8">
        <v>49.935686247604</v>
      </c>
      <c r="L46" s="8">
        <v>78.855686247604</v>
      </c>
      <c r="M46" s="4">
        <v>43</v>
      </c>
    </row>
    <row r="47" ht="18" customHeight="1" spans="1:13">
      <c r="A47" s="4" t="s">
        <v>155</v>
      </c>
      <c r="B47" s="5" t="s">
        <v>156</v>
      </c>
      <c r="C47" s="6" t="s">
        <v>31</v>
      </c>
      <c r="D47" s="4" t="s">
        <v>53</v>
      </c>
      <c r="E47" s="4">
        <v>30.32</v>
      </c>
      <c r="F47" s="4">
        <v>11</v>
      </c>
      <c r="G47" s="4">
        <v>11</v>
      </c>
      <c r="H47" s="4">
        <v>81.72</v>
      </c>
      <c r="I47" s="9">
        <v>0.989283594824037</v>
      </c>
      <c r="J47" s="8">
        <v>80.8442553690203</v>
      </c>
      <c r="K47" s="8">
        <v>48.5065532214122</v>
      </c>
      <c r="L47" s="8">
        <v>78.8265532214122</v>
      </c>
      <c r="M47" s="4">
        <v>44</v>
      </c>
    </row>
    <row r="48" ht="18" customHeight="1" spans="1:13">
      <c r="A48" s="4" t="s">
        <v>157</v>
      </c>
      <c r="B48" s="5" t="s">
        <v>158</v>
      </c>
      <c r="C48" s="6" t="s">
        <v>31</v>
      </c>
      <c r="D48" s="4" t="s">
        <v>159</v>
      </c>
      <c r="E48" s="4">
        <v>28.96</v>
      </c>
      <c r="F48" s="4">
        <v>10</v>
      </c>
      <c r="G48" s="4">
        <v>7</v>
      </c>
      <c r="H48" s="4">
        <v>81.88</v>
      </c>
      <c r="I48" s="4">
        <v>1.01100757708949</v>
      </c>
      <c r="J48" s="8">
        <v>82.7813004120873</v>
      </c>
      <c r="K48" s="8">
        <v>49.6687802472524</v>
      </c>
      <c r="L48" s="8">
        <v>78.6287802472524</v>
      </c>
      <c r="M48" s="4">
        <v>45</v>
      </c>
    </row>
    <row r="49" ht="18" customHeight="1" spans="1:13">
      <c r="A49" s="4" t="s">
        <v>160</v>
      </c>
      <c r="B49" s="5" t="s">
        <v>161</v>
      </c>
      <c r="C49" s="6" t="s">
        <v>31</v>
      </c>
      <c r="D49" s="4" t="s">
        <v>162</v>
      </c>
      <c r="E49" s="4">
        <v>29.88</v>
      </c>
      <c r="F49" s="4">
        <v>10</v>
      </c>
      <c r="G49" s="4">
        <v>32</v>
      </c>
      <c r="H49" s="4">
        <v>80.34</v>
      </c>
      <c r="I49" s="4">
        <v>1.01100757708949</v>
      </c>
      <c r="J49" s="8">
        <v>81.2243487433695</v>
      </c>
      <c r="K49" s="8">
        <v>48.7346092460217</v>
      </c>
      <c r="L49" s="8">
        <v>78.6146092460217</v>
      </c>
      <c r="M49" s="4">
        <v>46</v>
      </c>
    </row>
    <row r="50" ht="18" customHeight="1" spans="1:13">
      <c r="A50" s="4" t="s">
        <v>163</v>
      </c>
      <c r="B50" s="5" t="s">
        <v>164</v>
      </c>
      <c r="C50" s="6" t="s">
        <v>31</v>
      </c>
      <c r="D50" s="4" t="s">
        <v>165</v>
      </c>
      <c r="E50" s="4">
        <v>29.5</v>
      </c>
      <c r="F50" s="4">
        <v>10</v>
      </c>
      <c r="G50" s="4">
        <v>35</v>
      </c>
      <c r="H50" s="4">
        <v>80.92</v>
      </c>
      <c r="I50" s="4">
        <v>1.01100757708949</v>
      </c>
      <c r="J50" s="8">
        <v>81.8107331380814</v>
      </c>
      <c r="K50" s="8">
        <v>49.0864398828489</v>
      </c>
      <c r="L50" s="8">
        <v>78.5864398828489</v>
      </c>
      <c r="M50" s="4">
        <v>47</v>
      </c>
    </row>
    <row r="51" ht="18" customHeight="1" spans="1:13">
      <c r="A51" s="4" t="s">
        <v>166</v>
      </c>
      <c r="B51" s="5" t="s">
        <v>167</v>
      </c>
      <c r="C51" s="6" t="s">
        <v>31</v>
      </c>
      <c r="D51" s="4" t="s">
        <v>168</v>
      </c>
      <c r="E51" s="4">
        <v>29.3</v>
      </c>
      <c r="F51" s="4">
        <v>11</v>
      </c>
      <c r="G51" s="4">
        <v>30</v>
      </c>
      <c r="H51" s="4">
        <v>82.64</v>
      </c>
      <c r="I51" s="9">
        <v>0.989283594824037</v>
      </c>
      <c r="J51" s="8">
        <v>81.7543962762585</v>
      </c>
      <c r="K51" s="8">
        <v>49.0526377657551</v>
      </c>
      <c r="L51" s="8">
        <v>78.3526377657551</v>
      </c>
      <c r="M51" s="4">
        <v>48</v>
      </c>
    </row>
    <row r="52" ht="18" customHeight="1" spans="1:13">
      <c r="A52" s="4" t="s">
        <v>169</v>
      </c>
      <c r="B52" s="5" t="s">
        <v>170</v>
      </c>
      <c r="C52" s="6" t="s">
        <v>31</v>
      </c>
      <c r="D52" s="4" t="s">
        <v>171</v>
      </c>
      <c r="E52" s="4">
        <v>29.42</v>
      </c>
      <c r="F52" s="4">
        <v>10</v>
      </c>
      <c r="G52" s="4">
        <v>15</v>
      </c>
      <c r="H52" s="4">
        <v>80.52</v>
      </c>
      <c r="I52" s="4">
        <v>1.01100757708949</v>
      </c>
      <c r="J52" s="8">
        <v>81.4063301072456</v>
      </c>
      <c r="K52" s="8">
        <v>48.8437980643474</v>
      </c>
      <c r="L52" s="8">
        <v>78.2637980643474</v>
      </c>
      <c r="M52" s="4">
        <v>49</v>
      </c>
    </row>
    <row r="53" ht="18" customHeight="1" spans="1:13">
      <c r="A53" s="4" t="s">
        <v>172</v>
      </c>
      <c r="B53" s="5" t="s">
        <v>173</v>
      </c>
      <c r="C53" s="6" t="s">
        <v>31</v>
      </c>
      <c r="D53" s="4" t="s">
        <v>174</v>
      </c>
      <c r="E53" s="4">
        <v>30.1</v>
      </c>
      <c r="F53" s="4">
        <v>10</v>
      </c>
      <c r="G53" s="4">
        <v>18</v>
      </c>
      <c r="H53" s="4">
        <v>79.3</v>
      </c>
      <c r="I53" s="4">
        <v>1.01100757708949</v>
      </c>
      <c r="J53" s="8">
        <v>80.1729008631965</v>
      </c>
      <c r="K53" s="8">
        <v>48.1037405179179</v>
      </c>
      <c r="L53" s="8">
        <v>78.2037405179179</v>
      </c>
      <c r="M53" s="4">
        <v>50</v>
      </c>
    </row>
    <row r="54" ht="18" customHeight="1" spans="1:13">
      <c r="A54" s="4" t="s">
        <v>175</v>
      </c>
      <c r="B54" s="5" t="s">
        <v>176</v>
      </c>
      <c r="C54" s="6" t="s">
        <v>31</v>
      </c>
      <c r="D54" s="4" t="s">
        <v>177</v>
      </c>
      <c r="E54" s="4">
        <v>30.22</v>
      </c>
      <c r="F54" s="4">
        <v>10</v>
      </c>
      <c r="G54" s="4">
        <v>12</v>
      </c>
      <c r="H54" s="4">
        <v>78.72</v>
      </c>
      <c r="I54" s="4">
        <v>1.01100757708949</v>
      </c>
      <c r="J54" s="8">
        <v>79.5865164684846</v>
      </c>
      <c r="K54" s="8">
        <v>47.7519098810907</v>
      </c>
      <c r="L54" s="8">
        <v>77.9719098810907</v>
      </c>
      <c r="M54" s="4">
        <v>51</v>
      </c>
    </row>
    <row r="55" ht="18" customHeight="1" spans="1:13">
      <c r="A55" s="4" t="s">
        <v>178</v>
      </c>
      <c r="B55" s="5" t="s">
        <v>179</v>
      </c>
      <c r="C55" s="6" t="s">
        <v>31</v>
      </c>
      <c r="D55" s="4" t="s">
        <v>180</v>
      </c>
      <c r="E55" s="4">
        <v>29.82</v>
      </c>
      <c r="F55" s="4">
        <v>10</v>
      </c>
      <c r="G55" s="4">
        <v>23</v>
      </c>
      <c r="H55" s="4">
        <v>79.28</v>
      </c>
      <c r="I55" s="4">
        <v>1.01100757708949</v>
      </c>
      <c r="J55" s="8">
        <v>80.1526807116547</v>
      </c>
      <c r="K55" s="8">
        <v>48.0916084269928</v>
      </c>
      <c r="L55" s="8">
        <v>77.9116084269928</v>
      </c>
      <c r="M55" s="4">
        <v>52</v>
      </c>
    </row>
    <row r="56" ht="18" customHeight="1" spans="1:13">
      <c r="A56" s="4" t="s">
        <v>181</v>
      </c>
      <c r="B56" s="5" t="s">
        <v>182</v>
      </c>
      <c r="C56" s="6" t="s">
        <v>31</v>
      </c>
      <c r="D56" s="4" t="s">
        <v>183</v>
      </c>
      <c r="E56" s="4">
        <v>29.18</v>
      </c>
      <c r="F56" s="4">
        <v>11</v>
      </c>
      <c r="G56" s="4">
        <v>14</v>
      </c>
      <c r="H56" s="4">
        <v>81.76</v>
      </c>
      <c r="I56" s="9">
        <v>0.989283594824037</v>
      </c>
      <c r="J56" s="8">
        <v>80.8838267128133</v>
      </c>
      <c r="K56" s="8">
        <v>48.530296027688</v>
      </c>
      <c r="L56" s="8">
        <v>77.710296027688</v>
      </c>
      <c r="M56" s="4">
        <v>53</v>
      </c>
    </row>
    <row r="57" ht="18" customHeight="1" spans="1:13">
      <c r="A57" s="4" t="s">
        <v>184</v>
      </c>
      <c r="B57" s="5" t="s">
        <v>185</v>
      </c>
      <c r="C57" s="6" t="s">
        <v>31</v>
      </c>
      <c r="D57" s="4" t="s">
        <v>118</v>
      </c>
      <c r="E57" s="4">
        <v>29.28</v>
      </c>
      <c r="F57" s="4">
        <v>10</v>
      </c>
      <c r="G57" s="4">
        <v>30</v>
      </c>
      <c r="H57" s="4">
        <v>79.7</v>
      </c>
      <c r="I57" s="4">
        <v>1.01100757708949</v>
      </c>
      <c r="J57" s="8">
        <v>80.5773038940323</v>
      </c>
      <c r="K57" s="8">
        <v>48.3463823364194</v>
      </c>
      <c r="L57" s="8">
        <v>77.6263823364194</v>
      </c>
      <c r="M57" s="4">
        <v>54</v>
      </c>
    </row>
    <row r="58" ht="18" customHeight="1" spans="1:13">
      <c r="A58" s="4" t="s">
        <v>186</v>
      </c>
      <c r="B58" s="5" t="s">
        <v>187</v>
      </c>
      <c r="C58" s="6" t="s">
        <v>31</v>
      </c>
      <c r="D58" s="4" t="s">
        <v>188</v>
      </c>
      <c r="E58" s="4">
        <v>29</v>
      </c>
      <c r="F58" s="4">
        <v>11</v>
      </c>
      <c r="G58" s="4">
        <v>20</v>
      </c>
      <c r="H58" s="4">
        <v>81.86</v>
      </c>
      <c r="I58" s="9">
        <v>0.989283594824037</v>
      </c>
      <c r="J58" s="8">
        <v>80.9827550722957</v>
      </c>
      <c r="K58" s="8">
        <v>48.5896530433774</v>
      </c>
      <c r="L58" s="8">
        <v>77.5896530433774</v>
      </c>
      <c r="M58" s="4">
        <v>55</v>
      </c>
    </row>
    <row r="59" ht="18" customHeight="1" spans="1:13">
      <c r="A59" s="4" t="s">
        <v>189</v>
      </c>
      <c r="B59" s="5" t="s">
        <v>190</v>
      </c>
      <c r="C59" s="6" t="s">
        <v>31</v>
      </c>
      <c r="D59" s="4" t="s">
        <v>191</v>
      </c>
      <c r="E59" s="4">
        <v>29.22</v>
      </c>
      <c r="F59" s="4">
        <v>10</v>
      </c>
      <c r="G59" s="4">
        <v>17</v>
      </c>
      <c r="H59" s="4">
        <v>79.72</v>
      </c>
      <c r="I59" s="4">
        <v>1.01100757708949</v>
      </c>
      <c r="J59" s="8">
        <v>80.597524045574</v>
      </c>
      <c r="K59" s="8">
        <v>48.3585144273444</v>
      </c>
      <c r="L59" s="8">
        <v>77.5785144273444</v>
      </c>
      <c r="M59" s="4">
        <v>56</v>
      </c>
    </row>
    <row r="60" ht="18" customHeight="1" spans="1:13">
      <c r="A60" s="4" t="s">
        <v>192</v>
      </c>
      <c r="B60" s="5" t="s">
        <v>193</v>
      </c>
      <c r="C60" s="6" t="s">
        <v>31</v>
      </c>
      <c r="D60" s="4" t="s">
        <v>194</v>
      </c>
      <c r="E60" s="4">
        <v>29.12</v>
      </c>
      <c r="F60" s="4">
        <v>11</v>
      </c>
      <c r="G60" s="4">
        <v>6</v>
      </c>
      <c r="H60" s="4">
        <v>81.2</v>
      </c>
      <c r="I60" s="9">
        <v>0.989283594824037</v>
      </c>
      <c r="J60" s="8">
        <v>80.3298278997118</v>
      </c>
      <c r="K60" s="8">
        <v>48.1978967398271</v>
      </c>
      <c r="L60" s="8">
        <v>77.3178967398271</v>
      </c>
      <c r="M60" s="4">
        <v>57</v>
      </c>
    </row>
    <row r="61" ht="18" customHeight="1" spans="1:13">
      <c r="A61" s="4" t="s">
        <v>195</v>
      </c>
      <c r="B61" s="5" t="s">
        <v>196</v>
      </c>
      <c r="C61" s="6" t="s">
        <v>31</v>
      </c>
      <c r="D61" s="4" t="s">
        <v>103</v>
      </c>
      <c r="E61" s="4">
        <v>29.04</v>
      </c>
      <c r="F61" s="4">
        <v>11</v>
      </c>
      <c r="G61" s="4">
        <v>3</v>
      </c>
      <c r="H61" s="4">
        <v>81.2</v>
      </c>
      <c r="I61" s="9">
        <v>0.989283594824037</v>
      </c>
      <c r="J61" s="8">
        <v>80.3298278997118</v>
      </c>
      <c r="K61" s="8">
        <v>48.1978967398271</v>
      </c>
      <c r="L61" s="8">
        <v>77.2378967398271</v>
      </c>
      <c r="M61" s="4">
        <v>58</v>
      </c>
    </row>
    <row r="62" ht="18" customHeight="1" spans="1:13">
      <c r="A62" s="4" t="s">
        <v>197</v>
      </c>
      <c r="B62" s="5" t="s">
        <v>198</v>
      </c>
      <c r="C62" s="6" t="s">
        <v>31</v>
      </c>
      <c r="D62" s="4" t="s">
        <v>199</v>
      </c>
      <c r="E62" s="4">
        <v>29.14</v>
      </c>
      <c r="F62" s="4">
        <v>10</v>
      </c>
      <c r="G62" s="4">
        <v>24</v>
      </c>
      <c r="H62" s="4">
        <v>78.62</v>
      </c>
      <c r="I62" s="4">
        <v>1.01100757708949</v>
      </c>
      <c r="J62" s="8">
        <v>79.4854157107756</v>
      </c>
      <c r="K62" s="8">
        <v>47.6912494264654</v>
      </c>
      <c r="L62" s="8">
        <v>76.8312494264654</v>
      </c>
      <c r="M62" s="4">
        <v>59</v>
      </c>
    </row>
    <row r="63" ht="18" customHeight="1" spans="1:13">
      <c r="A63" s="4" t="s">
        <v>200</v>
      </c>
      <c r="B63" s="5" t="s">
        <v>201</v>
      </c>
      <c r="C63" s="6" t="s">
        <v>31</v>
      </c>
      <c r="D63" s="4" t="s">
        <v>41</v>
      </c>
      <c r="E63" s="4">
        <v>30.5</v>
      </c>
      <c r="F63" s="4">
        <v>10</v>
      </c>
      <c r="G63" s="4">
        <v>1</v>
      </c>
      <c r="H63" s="4">
        <v>76.36</v>
      </c>
      <c r="I63" s="4">
        <v>1.01100757708949</v>
      </c>
      <c r="J63" s="8">
        <v>77.2005385865534</v>
      </c>
      <c r="K63" s="8">
        <v>46.320323151932</v>
      </c>
      <c r="L63" s="8">
        <v>76.820323151932</v>
      </c>
      <c r="M63" s="4">
        <v>60</v>
      </c>
    </row>
    <row r="64" ht="18" customHeight="1" spans="1:13">
      <c r="A64" s="4" t="s">
        <v>202</v>
      </c>
      <c r="B64" s="7" t="s">
        <v>203</v>
      </c>
      <c r="C64" s="6" t="s">
        <v>31</v>
      </c>
      <c r="D64" s="4" t="s">
        <v>159</v>
      </c>
      <c r="E64" s="4">
        <v>28.96</v>
      </c>
      <c r="F64" s="4">
        <v>10</v>
      </c>
      <c r="G64" s="4">
        <v>9</v>
      </c>
      <c r="H64" s="4">
        <v>78.7</v>
      </c>
      <c r="I64" s="4">
        <v>1.01100757708949</v>
      </c>
      <c r="J64" s="8">
        <v>79.5662963169428</v>
      </c>
      <c r="K64" s="8">
        <v>47.7397777901657</v>
      </c>
      <c r="L64" s="8">
        <v>76.6997777901657</v>
      </c>
      <c r="M64" s="4">
        <v>61</v>
      </c>
    </row>
    <row r="65" ht="18" customHeight="1" spans="1:13">
      <c r="A65" s="4" t="s">
        <v>204</v>
      </c>
      <c r="B65" s="5" t="s">
        <v>205</v>
      </c>
      <c r="C65" s="6" t="s">
        <v>31</v>
      </c>
      <c r="D65" s="4" t="s">
        <v>183</v>
      </c>
      <c r="E65" s="4">
        <v>29.18</v>
      </c>
      <c r="F65" s="4">
        <v>11</v>
      </c>
      <c r="G65" s="4">
        <v>7</v>
      </c>
      <c r="H65" s="4">
        <v>79.36</v>
      </c>
      <c r="I65" s="9">
        <v>0.989283594824037</v>
      </c>
      <c r="J65" s="8">
        <v>78.5095460852356</v>
      </c>
      <c r="K65" s="8">
        <v>47.1057276511414</v>
      </c>
      <c r="L65" s="8">
        <v>76.2857276511414</v>
      </c>
      <c r="M65" s="4">
        <v>62</v>
      </c>
    </row>
    <row r="66" ht="18" customHeight="1" spans="1:13">
      <c r="A66" s="4" t="s">
        <v>206</v>
      </c>
      <c r="B66" s="5" t="s">
        <v>207</v>
      </c>
      <c r="C66" s="6" t="s">
        <v>31</v>
      </c>
      <c r="D66" s="4" t="s">
        <v>71</v>
      </c>
      <c r="E66" s="4">
        <v>29.94</v>
      </c>
      <c r="F66" s="4">
        <v>10</v>
      </c>
      <c r="G66" s="4">
        <v>27</v>
      </c>
      <c r="H66" s="4">
        <v>73.28</v>
      </c>
      <c r="I66" s="4">
        <v>1.01100757708949</v>
      </c>
      <c r="J66" s="8">
        <v>74.0866352491177</v>
      </c>
      <c r="K66" s="8">
        <v>44.4519811494706</v>
      </c>
      <c r="L66" s="8">
        <v>74.3919811494707</v>
      </c>
      <c r="M66" s="4">
        <v>63</v>
      </c>
    </row>
    <row r="67" ht="18" customHeight="1" spans="1:13">
      <c r="A67" s="4" t="s">
        <v>208</v>
      </c>
      <c r="B67" s="5" t="s">
        <v>209</v>
      </c>
      <c r="C67" s="6" t="s">
        <v>31</v>
      </c>
      <c r="D67" s="4" t="s">
        <v>76</v>
      </c>
      <c r="E67" s="4">
        <v>30.7</v>
      </c>
      <c r="F67" s="4" t="s">
        <v>210</v>
      </c>
      <c r="G67" s="4" t="s">
        <v>210</v>
      </c>
      <c r="H67" s="4" t="s">
        <v>210</v>
      </c>
      <c r="I67" s="10"/>
      <c r="J67" s="11"/>
      <c r="K67" s="11"/>
      <c r="L67" s="11"/>
      <c r="M67" s="10"/>
    </row>
    <row r="68" ht="18" customHeight="1" spans="1:13">
      <c r="A68" s="4" t="s">
        <v>211</v>
      </c>
      <c r="B68" s="5" t="s">
        <v>212</v>
      </c>
      <c r="C68" s="6" t="s">
        <v>31</v>
      </c>
      <c r="D68" s="4" t="s">
        <v>68</v>
      </c>
      <c r="E68" s="4">
        <v>31.18</v>
      </c>
      <c r="F68" s="4" t="s">
        <v>210</v>
      </c>
      <c r="G68" s="4" t="s">
        <v>210</v>
      </c>
      <c r="H68" s="4" t="s">
        <v>210</v>
      </c>
      <c r="I68" s="12"/>
      <c r="J68" s="11"/>
      <c r="K68" s="11"/>
      <c r="L68" s="11"/>
      <c r="M68" s="10"/>
    </row>
    <row r="69" ht="18" customHeight="1" spans="1:13">
      <c r="A69" s="4" t="s">
        <v>213</v>
      </c>
      <c r="B69" s="5" t="s">
        <v>214</v>
      </c>
      <c r="C69" s="6" t="s">
        <v>31</v>
      </c>
      <c r="D69" s="4" t="s">
        <v>215</v>
      </c>
      <c r="E69" s="4">
        <v>30.16</v>
      </c>
      <c r="F69" s="4" t="s">
        <v>210</v>
      </c>
      <c r="G69" s="4" t="s">
        <v>210</v>
      </c>
      <c r="H69" s="4" t="s">
        <v>210</v>
      </c>
      <c r="I69" s="12"/>
      <c r="J69" s="11"/>
      <c r="K69" s="11"/>
      <c r="L69" s="11"/>
      <c r="M69" s="10"/>
    </row>
    <row r="70" ht="18" customHeight="1" spans="1:13">
      <c r="A70" s="4" t="s">
        <v>216</v>
      </c>
      <c r="B70" s="5" t="s">
        <v>217</v>
      </c>
      <c r="C70" s="6" t="s">
        <v>31</v>
      </c>
      <c r="D70" s="4" t="s">
        <v>218</v>
      </c>
      <c r="E70" s="4">
        <v>29.86</v>
      </c>
      <c r="F70" s="4" t="s">
        <v>210</v>
      </c>
      <c r="G70" s="4" t="s">
        <v>210</v>
      </c>
      <c r="H70" s="4" t="s">
        <v>210</v>
      </c>
      <c r="I70" s="12"/>
      <c r="J70" s="11"/>
      <c r="K70" s="11"/>
      <c r="L70" s="11"/>
      <c r="M70" s="10"/>
    </row>
    <row r="71" ht="18" customHeight="1" spans="1:13">
      <c r="A71" s="4" t="s">
        <v>219</v>
      </c>
      <c r="B71" s="5" t="s">
        <v>220</v>
      </c>
      <c r="C71" s="6" t="s">
        <v>31</v>
      </c>
      <c r="D71" s="4" t="s">
        <v>134</v>
      </c>
      <c r="E71" s="4">
        <v>29.78</v>
      </c>
      <c r="F71" s="4" t="s">
        <v>210</v>
      </c>
      <c r="G71" s="4" t="s">
        <v>210</v>
      </c>
      <c r="H71" s="4" t="s">
        <v>210</v>
      </c>
      <c r="I71" s="12"/>
      <c r="J71" s="11"/>
      <c r="K71" s="11"/>
      <c r="L71" s="11"/>
      <c r="M71" s="10"/>
    </row>
    <row r="72" ht="18" customHeight="1" spans="1:13">
      <c r="A72" s="4" t="s">
        <v>221</v>
      </c>
      <c r="B72" s="5" t="s">
        <v>222</v>
      </c>
      <c r="C72" s="6" t="s">
        <v>31</v>
      </c>
      <c r="D72" s="4" t="s">
        <v>223</v>
      </c>
      <c r="E72" s="4">
        <v>29.54</v>
      </c>
      <c r="F72" s="4" t="s">
        <v>210</v>
      </c>
      <c r="G72" s="4" t="s">
        <v>210</v>
      </c>
      <c r="H72" s="4" t="s">
        <v>210</v>
      </c>
      <c r="I72" s="12"/>
      <c r="J72" s="11"/>
      <c r="K72" s="11"/>
      <c r="L72" s="11"/>
      <c r="M72" s="10"/>
    </row>
    <row r="73" ht="18" customHeight="1" spans="1:13">
      <c r="A73" s="4" t="s">
        <v>224</v>
      </c>
      <c r="B73" s="5" t="s">
        <v>225</v>
      </c>
      <c r="C73" s="6" t="s">
        <v>31</v>
      </c>
      <c r="D73" s="4" t="s">
        <v>226</v>
      </c>
      <c r="E73" s="4">
        <v>29.48</v>
      </c>
      <c r="F73" s="4" t="s">
        <v>210</v>
      </c>
      <c r="G73" s="4" t="s">
        <v>210</v>
      </c>
      <c r="H73" s="4" t="s">
        <v>210</v>
      </c>
      <c r="I73" s="12"/>
      <c r="J73" s="11"/>
      <c r="K73" s="11"/>
      <c r="L73" s="11"/>
      <c r="M73" s="10"/>
    </row>
    <row r="74" ht="18" customHeight="1" spans="1:13">
      <c r="A74" s="4" t="s">
        <v>227</v>
      </c>
      <c r="B74" s="5" t="s">
        <v>228</v>
      </c>
      <c r="C74" s="6" t="s">
        <v>31</v>
      </c>
      <c r="D74" s="4" t="s">
        <v>183</v>
      </c>
      <c r="E74" s="4">
        <v>29.18</v>
      </c>
      <c r="F74" s="4" t="s">
        <v>210</v>
      </c>
      <c r="G74" s="4" t="s">
        <v>210</v>
      </c>
      <c r="H74" s="4" t="s">
        <v>210</v>
      </c>
      <c r="I74" s="12"/>
      <c r="J74" s="11"/>
      <c r="K74" s="11"/>
      <c r="L74" s="11"/>
      <c r="M74" s="10"/>
    </row>
  </sheetData>
  <sortState ref="A4:N66">
    <sortCondition ref="L4:L66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初中语文（地方自主）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2025-08-11T01:46:43Z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