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小学语文（城镇）" sheetId="4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'小学语文（城镇）'!$2:$3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<sst xmlns="http://schemas.openxmlformats.org/spreadsheetml/2006/main" count="339" uniqueCount="224">
  <si>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</si>
  <si>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</si>
  <si>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</si>
  <si>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</si>
  <si>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</si>
  <si>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</si>
  <si>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</si>
  <si>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</si>
  <si>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</si>
  <si>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</si>
  <si>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</si>
  <si>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</si>
  <si>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</si>
  <si>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</si>
  <si>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</si>
  <si>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附件3：</t>
  </si>
  <si>
    <t>2025年阳新县义务教育学校公开招聘教师面试及综合成绩一览表（城镇小学语文）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</si>
  <si>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</si>
  <si>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</si>
  <si>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</si>
  <si>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</si>
  <si>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</si>
  <si>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</si>
  <si>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</si>
  <si>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</si>
  <si>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</si>
  <si>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</si>
  <si>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</si>
  <si>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</si>
  <si>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32015120100708</t>
  </si>
  <si>
    <t>白玉</t>
  </si>
  <si>
    <t>城镇义务教育学校教师岗小学语文</t>
  </si>
  <si>
    <t>75.10</t>
  </si>
  <si>
    <t>32015010201422</t>
  </si>
  <si>
    <t>吴璐雪</t>
  </si>
  <si>
    <t>72.15</t>
  </si>
  <si>
    <t>32015070100607</t>
  </si>
  <si>
    <t>郭帆</t>
  </si>
  <si>
    <t>71.75</t>
  </si>
  <si>
    <t>32015020103214</t>
  </si>
  <si>
    <t>章鑫颖</t>
  </si>
  <si>
    <t>76.10</t>
  </si>
  <si>
    <t>32015020100923</t>
  </si>
  <si>
    <t>曹子怡</t>
  </si>
  <si>
    <t>73.15</t>
  </si>
  <si>
    <t>32015010100415</t>
  </si>
  <si>
    <t>王静</t>
  </si>
  <si>
    <t>71.95</t>
  </si>
  <si>
    <t>32015120101616</t>
  </si>
  <si>
    <t>金玲</t>
  </si>
  <si>
    <t>73.75</t>
  </si>
  <si>
    <t>32015020100706</t>
  </si>
  <si>
    <t>徐雅雯</t>
  </si>
  <si>
    <t>72.35</t>
  </si>
  <si>
    <t>32015020100616</t>
  </si>
  <si>
    <t>袁君琴</t>
  </si>
  <si>
    <t>75.20</t>
  </si>
  <si>
    <t>32015020101719</t>
  </si>
  <si>
    <t>周梓怡</t>
  </si>
  <si>
    <t>72.60</t>
  </si>
  <si>
    <t>32015020102020</t>
  </si>
  <si>
    <t>邹阳</t>
  </si>
  <si>
    <t>71.90</t>
  </si>
  <si>
    <t>32015020101524</t>
  </si>
  <si>
    <t>张艳敏</t>
  </si>
  <si>
    <t>70.90</t>
  </si>
  <si>
    <t>32015020103412</t>
  </si>
  <si>
    <t>艾雪薇</t>
  </si>
  <si>
    <t>71.85</t>
  </si>
  <si>
    <t>32015020101723</t>
  </si>
  <si>
    <t>柯涛</t>
  </si>
  <si>
    <t>70.70</t>
  </si>
  <si>
    <t>32015020102919</t>
  </si>
  <si>
    <t>杜雅琪</t>
  </si>
  <si>
    <t>70.95</t>
  </si>
  <si>
    <t>32015010202130</t>
  </si>
  <si>
    <t>杨梅</t>
  </si>
  <si>
    <t>32015020101427</t>
  </si>
  <si>
    <t>游芊芊</t>
  </si>
  <si>
    <t>32015010202305</t>
  </si>
  <si>
    <t>刘妍</t>
  </si>
  <si>
    <t>72.75</t>
  </si>
  <si>
    <t>32015020100318</t>
  </si>
  <si>
    <t>肖睿雅</t>
  </si>
  <si>
    <t>71.35</t>
  </si>
  <si>
    <t>32015020101322</t>
  </si>
  <si>
    <t>赵媛</t>
  </si>
  <si>
    <t>72.05</t>
  </si>
  <si>
    <t>32015080101202</t>
  </si>
  <si>
    <t>焦颖</t>
  </si>
  <si>
    <t>72.20</t>
  </si>
  <si>
    <t>32015020104301</t>
  </si>
  <si>
    <t>罗逾凡</t>
  </si>
  <si>
    <t>71.20</t>
  </si>
  <si>
    <t>32015020102909</t>
  </si>
  <si>
    <t>李恒</t>
  </si>
  <si>
    <t>70.60</t>
  </si>
  <si>
    <t>32015020103016</t>
  </si>
  <si>
    <t>刘欣欣</t>
  </si>
  <si>
    <t>72.80</t>
  </si>
  <si>
    <t>32015020100422</t>
  </si>
  <si>
    <t>伍沁怡</t>
  </si>
  <si>
    <t>70.65</t>
  </si>
  <si>
    <t>32015120100205</t>
  </si>
  <si>
    <t>张蕾</t>
  </si>
  <si>
    <t>69.90</t>
  </si>
  <si>
    <t>32015020104118</t>
  </si>
  <si>
    <t>汪澜</t>
  </si>
  <si>
    <t>71.15</t>
  </si>
  <si>
    <t>32015010102716</t>
  </si>
  <si>
    <t>李文情</t>
  </si>
  <si>
    <t>32015020103012</t>
  </si>
  <si>
    <t>柯梦婷</t>
  </si>
  <si>
    <t>72.70</t>
  </si>
  <si>
    <t>32015020103210</t>
  </si>
  <si>
    <t>田绍华</t>
  </si>
  <si>
    <t>72.10</t>
  </si>
  <si>
    <t>32015010101211</t>
  </si>
  <si>
    <t>张丰收</t>
  </si>
  <si>
    <t>70.05</t>
  </si>
  <si>
    <t>32015020100718</t>
  </si>
  <si>
    <t>王莎</t>
  </si>
  <si>
    <t>32015020100926</t>
  </si>
  <si>
    <t>刘佳慧</t>
  </si>
  <si>
    <t>32015020101701</t>
  </si>
  <si>
    <t>罗蓝</t>
  </si>
  <si>
    <t>70.35</t>
  </si>
  <si>
    <t>32015020101829</t>
  </si>
  <si>
    <t>漆奕</t>
  </si>
  <si>
    <t>32015010101119</t>
  </si>
  <si>
    <t>刘芝芝</t>
  </si>
  <si>
    <t>70.55</t>
  </si>
  <si>
    <t>32015020100907</t>
  </si>
  <si>
    <t>吕畅</t>
  </si>
  <si>
    <t>71.80</t>
  </si>
  <si>
    <t>32015020103123</t>
  </si>
  <si>
    <t>吕映雪</t>
  </si>
  <si>
    <t>72.85</t>
  </si>
  <si>
    <t>32015020100320</t>
  </si>
  <si>
    <t>罗诗敏</t>
  </si>
  <si>
    <t>71.10</t>
  </si>
  <si>
    <t>32015020104027</t>
  </si>
  <si>
    <t>黄紫荆</t>
  </si>
  <si>
    <t>32015020101212</t>
  </si>
  <si>
    <t>刘玲</t>
  </si>
  <si>
    <t>70.45</t>
  </si>
  <si>
    <t>32015020102814</t>
  </si>
  <si>
    <t>叶彤</t>
  </si>
  <si>
    <t>71.30</t>
  </si>
  <si>
    <t>32015010100803</t>
  </si>
  <si>
    <t>肖颖</t>
  </si>
  <si>
    <t>70.80</t>
  </si>
  <si>
    <t>32015010101517</t>
  </si>
  <si>
    <t>黄静</t>
  </si>
  <si>
    <t>32015020101814</t>
  </si>
  <si>
    <t>成燕娜</t>
  </si>
  <si>
    <t>32015020103309</t>
  </si>
  <si>
    <t>陈芳</t>
  </si>
  <si>
    <t>32015020102304</t>
  </si>
  <si>
    <t>陈慧</t>
  </si>
  <si>
    <t>71.50</t>
  </si>
  <si>
    <t>32015020101101</t>
  </si>
  <si>
    <t>田朗</t>
  </si>
  <si>
    <t>71.45</t>
  </si>
  <si>
    <t>32015120100410</t>
  </si>
  <si>
    <t>雷雅琪</t>
  </si>
  <si>
    <t>72.55</t>
  </si>
  <si>
    <t>32015010103120</t>
  </si>
  <si>
    <t>唐晶</t>
  </si>
  <si>
    <t>72.65</t>
  </si>
  <si>
    <t>32015020100105</t>
  </si>
  <si>
    <t>乐茜</t>
  </si>
  <si>
    <t>32015070100316</t>
  </si>
  <si>
    <t>陈婷婷</t>
  </si>
  <si>
    <t>32015020102021</t>
  </si>
  <si>
    <t>王子钰</t>
  </si>
  <si>
    <t>32015020101528</t>
  </si>
  <si>
    <t>周晓玲</t>
  </si>
  <si>
    <t>32015020103612</t>
  </si>
  <si>
    <t>罗文青</t>
  </si>
  <si>
    <t>70.40</t>
  </si>
  <si>
    <t>32015070100304</t>
  </si>
  <si>
    <t>龚益明</t>
  </si>
  <si>
    <t>32015120100812</t>
  </si>
  <si>
    <t>马江婷</t>
  </si>
  <si>
    <t>32015020101607</t>
  </si>
  <si>
    <t>王莹</t>
  </si>
  <si>
    <t>32015020101705</t>
  </si>
  <si>
    <t>张宝元</t>
  </si>
  <si>
    <t>32015110204427</t>
  </si>
  <si>
    <t>方瑶</t>
  </si>
  <si>
    <t>70.85</t>
  </si>
  <si>
    <t>32015020102410</t>
  </si>
  <si>
    <t>黄莹</t>
  </si>
  <si>
    <t>32015020103708</t>
  </si>
  <si>
    <t>翟珍珍</t>
  </si>
  <si>
    <t>69.80</t>
  </si>
  <si>
    <t>32015020100701</t>
  </si>
  <si>
    <t>石东旭</t>
  </si>
  <si>
    <t>32015020101328</t>
  </si>
  <si>
    <t>肖露露</t>
  </si>
  <si>
    <t>32015090101024</t>
  </si>
  <si>
    <t>李梓萌</t>
  </si>
  <si>
    <t>69.85</t>
  </si>
  <si>
    <t>32015020100905</t>
  </si>
  <si>
    <t>陈漾</t>
  </si>
  <si>
    <t>32015020103624</t>
  </si>
  <si>
    <t>王菲</t>
  </si>
  <si>
    <t>70.75</t>
  </si>
  <si>
    <t>32015120101305</t>
  </si>
  <si>
    <t>皮蕙嘉</t>
  </si>
  <si>
    <t>70.50</t>
  </si>
  <si>
    <t>32015020103808</t>
  </si>
  <si>
    <t>陈莹</t>
  </si>
  <si>
    <t>32015020102513</t>
  </si>
  <si>
    <t>倪智慧</t>
  </si>
  <si>
    <t>69.75</t>
  </si>
  <si>
    <t>32015020100120</t>
  </si>
  <si>
    <t>肖锦霞</t>
  </si>
  <si>
    <t>32015020103004</t>
  </si>
  <si>
    <t>余舒</t>
  </si>
  <si>
    <t>71.05</t>
  </si>
  <si>
    <t>缺考</t>
  </si>
  <si>
    <t>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</si>
</sst>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>ROUND(C4*0.4,2)</f>
        <v>32.2</v>
      </c>
      <c r="E4" s="22">
        <f t="shared" ref="E4:E35" si="0">RANK(D4,D:D,0)</f>
        <v>1</v>
      </c>
      <c r="F4" s="21">
        <v>1</v>
      </c>
      <c r="G4" s="21">
        <v>70</v>
      </c>
      <c r="H4" s="22" cm="1">
        <f t="array" ref="H4">ROUND(G4*TRIMMEAN(G:G,2/MAX(A:A))/TRIMMEAN(IF(F:F=F4,G:G),2/COUNTIF(F:F,F4)),2)</f>
        <v>68.47</v>
      </c>
      <c r="I4" s="26">
        <f t="shared" ref="I4:I35" si="1">RANK(H4,H:H,0)</f>
        <v>114</v>
      </c>
      <c r="J4" s="22">
        <f t="shared" ref="J4:J67" si="2">D4+H4</f>
        <v>100.67</v>
      </c>
      <c r="K4" s="27">
        <f t="shared" ref="K4:K35" si="3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ref="D5:D36" si="4">ROUND(C5*0.4,2)</f>
        <v>32.16</v>
      </c>
      <c r="E5" s="22">
        <f t="shared" si="0"/>
        <v>2</v>
      </c>
      <c r="F5" s="21">
        <v>1</v>
      </c>
      <c r="G5" s="21">
        <v>71</v>
      </c>
      <c r="H5" s="22" cm="1">
        <f t="array" ref="H5">ROUND(G5*TRIMMEAN(G:G,2/MAX(A:A))/TRIMMEAN(IF(F:F=F5,G:G),2/COUNTIF(F:F,F5)),2)</f>
        <v>69.45</v>
      </c>
      <c r="I5" s="26">
        <f t="shared" si="1"/>
        <v>113</v>
      </c>
      <c r="J5" s="22">
        <f t="shared" si="2"/>
        <v>101.61</v>
      </c>
      <c r="K5" s="27">
        <f t="shared" si="3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4"/>
        <v>32.02</v>
      </c>
      <c r="E6" s="22">
        <f t="shared" si="0"/>
        <v>3</v>
      </c>
      <c r="F6" s="21">
        <v>2</v>
      </c>
      <c r="G6" s="21">
        <v>72</v>
      </c>
      <c r="H6" s="22" cm="1">
        <f t="array" ref="H6">ROUND(G6*TRIMMEAN(G:G,2/MAX(A:A))/TRIMMEAN(IF(F:F=F6,G:G),2/COUNTIF(F:F,F6)),2)</f>
        <v>71.75</v>
      </c>
      <c r="I6" s="26">
        <f t="shared" si="1"/>
        <v>103</v>
      </c>
      <c r="J6" s="22">
        <f t="shared" si="2"/>
        <v>103.77</v>
      </c>
      <c r="K6" s="27">
        <f t="shared" si="3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4"/>
        <v>31.94</v>
      </c>
      <c r="E7" s="22">
        <f t="shared" si="0"/>
        <v>4</v>
      </c>
      <c r="F7" s="21">
        <v>1</v>
      </c>
      <c r="G7" s="21">
        <v>73</v>
      </c>
      <c r="H7" s="22" cm="1">
        <f t="array" ref="H7">ROUND(G7*TRIMMEAN(G:G,2/MAX(A:A))/TRIMMEAN(IF(F:F=F7,G:G),2/COUNTIF(F:F,F7)),2)</f>
        <v>71.4</v>
      </c>
      <c r="I7" s="26">
        <f t="shared" si="1"/>
        <v>105</v>
      </c>
      <c r="J7" s="22">
        <f t="shared" si="2"/>
        <v>103.34</v>
      </c>
      <c r="K7" s="27">
        <f t="shared" si="3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4"/>
        <v>31.58</v>
      </c>
      <c r="E8" s="22">
        <f t="shared" si="0"/>
        <v>5</v>
      </c>
      <c r="F8" s="21">
        <v>2</v>
      </c>
      <c r="G8" s="21">
        <v>74</v>
      </c>
      <c r="H8" s="22" cm="1">
        <f t="array" ref="H8">ROUND(G8*TRIMMEAN(G:G,2/MAX(A:A))/TRIMMEAN(IF(F:F=F8,G:G),2/COUNTIF(F:F,F8)),2)</f>
        <v>73.74</v>
      </c>
      <c r="I8" s="26">
        <f t="shared" si="1"/>
        <v>91</v>
      </c>
      <c r="J8" s="22">
        <f t="shared" si="2"/>
        <v>105.32</v>
      </c>
      <c r="K8" s="27">
        <f t="shared" si="3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4"/>
        <v>31.48</v>
      </c>
      <c r="E9" s="22">
        <f t="shared" si="0"/>
        <v>6</v>
      </c>
      <c r="F9" s="21">
        <v>3</v>
      </c>
      <c r="G9" s="21">
        <v>75</v>
      </c>
      <c r="H9" s="22" cm="1">
        <f t="array" ref="H9">ROUND(G9*TRIMMEAN(G:G,2/MAX(A:A))/TRIMMEAN(IF(F:F=F9,G:G),2/COUNTIF(F:F,F9)),2)</f>
        <v>77.02</v>
      </c>
      <c r="I9" s="26">
        <f t="shared" si="1"/>
        <v>71</v>
      </c>
      <c r="J9" s="22">
        <f t="shared" si="2"/>
        <v>108.5</v>
      </c>
      <c r="K9" s="27">
        <f t="shared" si="3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4"/>
        <v>31.46</v>
      </c>
      <c r="E10" s="22">
        <f t="shared" si="0"/>
        <v>7</v>
      </c>
      <c r="F10" s="21">
        <v>3</v>
      </c>
      <c r="G10" s="21">
        <v>76</v>
      </c>
      <c r="H10" s="22" cm="1">
        <f t="array" ref="H10">ROUND(G10*TRIMMEAN(G:G,2/MAX(A:A))/TRIMMEAN(IF(F:F=F10,G:G),2/COUNTIF(F:F,F10)),2)</f>
        <v>78.04</v>
      </c>
      <c r="I10" s="26">
        <f t="shared" si="1"/>
        <v>66</v>
      </c>
      <c r="J10" s="22">
        <f t="shared" si="2"/>
        <v>109.5</v>
      </c>
      <c r="K10" s="27">
        <f t="shared" si="3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4"/>
        <v>31.44</v>
      </c>
      <c r="E11" s="22">
        <f t="shared" si="0"/>
        <v>8</v>
      </c>
      <c r="F11" s="21">
        <v>2</v>
      </c>
      <c r="G11" s="21">
        <v>77</v>
      </c>
      <c r="H11" s="22" cm="1">
        <f t="array" ref="H11">ROUND(G11*TRIMMEAN(G:G,2/MAX(A:A))/TRIMMEAN(IF(F:F=F11,G:G),2/COUNTIF(F:F,F11)),2)</f>
        <v>76.73</v>
      </c>
      <c r="I11" s="26">
        <f t="shared" si="1"/>
        <v>75</v>
      </c>
      <c r="J11" s="22">
        <f t="shared" si="2"/>
        <v>108.17</v>
      </c>
      <c r="K11" s="27">
        <f t="shared" si="3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4"/>
        <v>31.4</v>
      </c>
      <c r="E12" s="22">
        <f t="shared" si="0"/>
        <v>9</v>
      </c>
      <c r="F12" s="21">
        <v>1</v>
      </c>
      <c r="G12" s="21">
        <v>78</v>
      </c>
      <c r="H12" s="22" cm="1">
        <f t="array" ref="H12">ROUND(G12*TRIMMEAN(G:G,2/MAX(A:A))/TRIMMEAN(IF(F:F=F12,G:G),2/COUNTIF(F:F,F12)),2)</f>
        <v>76.29</v>
      </c>
      <c r="I12" s="26">
        <f t="shared" si="1"/>
        <v>76</v>
      </c>
      <c r="J12" s="22">
        <f t="shared" si="2"/>
        <v>107.69</v>
      </c>
      <c r="K12" s="27">
        <f t="shared" si="3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4"/>
        <v>31.12</v>
      </c>
      <c r="E13" s="22">
        <f t="shared" si="0"/>
        <v>10</v>
      </c>
      <c r="F13" s="21">
        <v>1</v>
      </c>
      <c r="G13" s="21">
        <v>79</v>
      </c>
      <c r="H13" s="22" cm="1">
        <f t="array" ref="H13">ROUND(G13*TRIMMEAN(G:G,2/MAX(A:A))/TRIMMEAN(IF(F:F=F13,G:G),2/COUNTIF(F:F,F13)),2)</f>
        <v>77.27</v>
      </c>
      <c r="I13" s="26">
        <f t="shared" si="1"/>
        <v>70</v>
      </c>
      <c r="J13" s="22">
        <f t="shared" si="2"/>
        <v>108.39</v>
      </c>
      <c r="K13" s="27">
        <f t="shared" si="3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4"/>
        <v>31.12</v>
      </c>
      <c r="E14" s="22">
        <f t="shared" si="0"/>
        <v>10</v>
      </c>
      <c r="F14" s="21">
        <v>1</v>
      </c>
      <c r="G14" s="21">
        <v>80</v>
      </c>
      <c r="H14" s="22" cm="1">
        <f t="array" ref="H14">ROUND(G14*TRIMMEAN(G:G,2/MAX(A:A))/TRIMMEAN(IF(F:F=F14,G:G),2/COUNTIF(F:F,F14)),2)</f>
        <v>78.25</v>
      </c>
      <c r="I14" s="26">
        <f t="shared" si="1"/>
        <v>64</v>
      </c>
      <c r="J14" s="22">
        <f t="shared" si="2"/>
        <v>109.37</v>
      </c>
      <c r="K14" s="27">
        <f t="shared" si="3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4"/>
        <v>31.08</v>
      </c>
      <c r="E15" s="22">
        <f t="shared" si="0"/>
        <v>12</v>
      </c>
      <c r="F15" s="21">
        <v>1</v>
      </c>
      <c r="G15" s="21">
        <v>81</v>
      </c>
      <c r="H15" s="22" cm="1">
        <f t="array" ref="H15">ROUND(G15*TRIMMEAN(G:G,2/MAX(A:A))/TRIMMEAN(IF(F:F=F15,G:G),2/COUNTIF(F:F,F15)),2)</f>
        <v>79.23</v>
      </c>
      <c r="I15" s="26">
        <f t="shared" si="1"/>
        <v>58</v>
      </c>
      <c r="J15" s="22">
        <f t="shared" si="2"/>
        <v>110.31</v>
      </c>
      <c r="K15" s="27">
        <f t="shared" si="3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4"/>
        <v>31.04</v>
      </c>
      <c r="E16" s="22">
        <f t="shared" si="0"/>
        <v>13</v>
      </c>
      <c r="F16" s="21">
        <v>1</v>
      </c>
      <c r="G16" s="21">
        <v>82</v>
      </c>
      <c r="H16" s="22" cm="1">
        <f t="array" ref="H16">ROUND(G16*TRIMMEAN(G:G,2/MAX(A:A))/TRIMMEAN(IF(F:F=F16,G:G),2/COUNTIF(F:F,F16)),2)</f>
        <v>80.21</v>
      </c>
      <c r="I16" s="26">
        <f t="shared" si="1"/>
        <v>51</v>
      </c>
      <c r="J16" s="22">
        <f t="shared" si="2"/>
        <v>111.25</v>
      </c>
      <c r="K16" s="27">
        <f t="shared" si="3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4"/>
        <v>31.02</v>
      </c>
      <c r="E17" s="22">
        <f t="shared" si="0"/>
        <v>14</v>
      </c>
      <c r="F17" s="21">
        <v>1</v>
      </c>
      <c r="G17" s="21">
        <v>83</v>
      </c>
      <c r="H17" s="22" cm="1">
        <f t="array" ref="H17">ROUND(G17*TRIMMEAN(G:G,2/MAX(A:A))/TRIMMEAN(IF(F:F=F17,G:G),2/COUNTIF(F:F,F17)),2)</f>
        <v>81.18</v>
      </c>
      <c r="I17" s="26">
        <f t="shared" si="1"/>
        <v>44</v>
      </c>
      <c r="J17" s="22">
        <f t="shared" si="2"/>
        <v>112.2</v>
      </c>
      <c r="K17" s="27">
        <f t="shared" si="3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4"/>
        <v>30.92</v>
      </c>
      <c r="E18" s="22">
        <f t="shared" si="0"/>
        <v>15</v>
      </c>
      <c r="F18" s="21">
        <v>1</v>
      </c>
      <c r="G18" s="21">
        <v>84</v>
      </c>
      <c r="H18" s="22" cm="1">
        <f t="array" ref="H18">ROUND(G18*TRIMMEAN(G:G,2/MAX(A:A))/TRIMMEAN(IF(F:F=F18,G:G),2/COUNTIF(F:F,F18)),2)</f>
        <v>82.16</v>
      </c>
      <c r="I18" s="26">
        <f t="shared" si="1"/>
        <v>37</v>
      </c>
      <c r="J18" s="22">
        <f t="shared" si="2"/>
        <v>113.08</v>
      </c>
      <c r="K18" s="27">
        <f t="shared" si="3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4"/>
        <v>30.92</v>
      </c>
      <c r="E19" s="22">
        <f t="shared" si="0"/>
        <v>15</v>
      </c>
      <c r="F19" s="21">
        <v>1</v>
      </c>
      <c r="G19" s="21">
        <v>85</v>
      </c>
      <c r="H19" s="22" cm="1">
        <f t="array" ref="H19">ROUND(G19*TRIMMEAN(G:G,2/MAX(A:A))/TRIMMEAN(IF(F:F=F19,G:G),2/COUNTIF(F:F,F19)),2)</f>
        <v>83.14</v>
      </c>
      <c r="I19" s="26">
        <f t="shared" si="1"/>
        <v>33</v>
      </c>
      <c r="J19" s="22">
        <f t="shared" si="2"/>
        <v>114.06</v>
      </c>
      <c r="K19" s="27">
        <f t="shared" si="3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4"/>
        <v>30.9</v>
      </c>
      <c r="E20" s="22">
        <f t="shared" si="0"/>
        <v>17</v>
      </c>
      <c r="F20" s="21">
        <v>1</v>
      </c>
      <c r="G20" s="21">
        <v>86</v>
      </c>
      <c r="H20" s="22" cm="1">
        <f t="array" ref="H20">ROUND(G20*TRIMMEAN(G:G,2/MAX(A:A))/TRIMMEAN(IF(F:F=F20,G:G),2/COUNTIF(F:F,F20)),2)</f>
        <v>84.12</v>
      </c>
      <c r="I20" s="26">
        <f t="shared" si="1"/>
        <v>27</v>
      </c>
      <c r="J20" s="22">
        <f t="shared" si="2"/>
        <v>115.02</v>
      </c>
      <c r="K20" s="27">
        <f t="shared" si="3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4"/>
        <v>30.88</v>
      </c>
      <c r="E21" s="22">
        <f t="shared" si="0"/>
        <v>18</v>
      </c>
      <c r="F21" s="21">
        <v>1</v>
      </c>
      <c r="G21" s="21">
        <v>87</v>
      </c>
      <c r="H21" s="22" cm="1">
        <f t="array" ref="H21">ROUND(G21*TRIMMEAN(G:G,2/MAX(A:A))/TRIMMEAN(IF(F:F=F21,G:G),2/COUNTIF(F:F,F21)),2)</f>
        <v>85.1</v>
      </c>
      <c r="I21" s="26">
        <f t="shared" si="1"/>
        <v>23</v>
      </c>
      <c r="J21" s="22">
        <f t="shared" si="2"/>
        <v>115.98</v>
      </c>
      <c r="K21" s="27">
        <f t="shared" si="3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4"/>
        <v>30.88</v>
      </c>
      <c r="E22" s="22">
        <f t="shared" si="0"/>
        <v>18</v>
      </c>
      <c r="F22" s="21">
        <v>1</v>
      </c>
      <c r="G22" s="21">
        <v>88</v>
      </c>
      <c r="H22" s="22" cm="1">
        <f t="array" ref="H22">ROUND(G22*TRIMMEAN(G:G,2/MAX(A:A))/TRIMMEAN(IF(F:F=F22,G:G),2/COUNTIF(F:F,F22)),2)</f>
        <v>86.07</v>
      </c>
      <c r="I22" s="26">
        <f t="shared" si="1"/>
        <v>18</v>
      </c>
      <c r="J22" s="22">
        <f t="shared" si="2"/>
        <v>116.95</v>
      </c>
      <c r="K22" s="27">
        <f t="shared" si="3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4"/>
        <v>30.8</v>
      </c>
      <c r="E23" s="22">
        <f t="shared" si="0"/>
        <v>20</v>
      </c>
      <c r="F23" s="21">
        <v>1</v>
      </c>
      <c r="G23" s="21">
        <v>89</v>
      </c>
      <c r="H23" s="22" cm="1">
        <f t="array" ref="H23">ROUND(G23*TRIMMEAN(G:G,2/MAX(A:A))/TRIMMEAN(IF(F:F=F23,G:G),2/COUNTIF(F:F,F23)),2)</f>
        <v>87.05</v>
      </c>
      <c r="I23" s="26">
        <f t="shared" si="1"/>
        <v>15</v>
      </c>
      <c r="J23" s="22">
        <f t="shared" si="2"/>
        <v>117.85</v>
      </c>
      <c r="K23" s="27">
        <f t="shared" si="3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4"/>
        <v>30.68</v>
      </c>
      <c r="E24" s="22">
        <f t="shared" si="0"/>
        <v>21</v>
      </c>
      <c r="F24" s="21">
        <v>2</v>
      </c>
      <c r="G24" s="21">
        <v>90</v>
      </c>
      <c r="H24" s="22" cm="1">
        <f t="array" ref="H24">ROUND(G24*TRIMMEAN(G:G,2/MAX(A:A))/TRIMMEAN(IF(F:F=F24,G:G),2/COUNTIF(F:F,F24)),2)</f>
        <v>89.69</v>
      </c>
      <c r="I24" s="26">
        <f t="shared" si="1"/>
        <v>4</v>
      </c>
      <c r="J24" s="22">
        <f t="shared" si="2"/>
        <v>120.37</v>
      </c>
      <c r="K24" s="27">
        <f t="shared" si="3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4"/>
        <v>30.66</v>
      </c>
      <c r="E25" s="22">
        <f t="shared" si="0"/>
        <v>22</v>
      </c>
      <c r="F25" s="21">
        <v>2</v>
      </c>
      <c r="G25" s="21">
        <v>70</v>
      </c>
      <c r="H25" s="22" cm="1">
        <f t="array" ref="H25">ROUND(G25*TRIMMEAN(G:G,2/MAX(A:A))/TRIMMEAN(IF(F:F=F25,G:G),2/COUNTIF(F:F,F25)),2)</f>
        <v>69.76</v>
      </c>
      <c r="I25" s="26">
        <f t="shared" si="1"/>
        <v>110</v>
      </c>
      <c r="J25" s="22">
        <f t="shared" si="2"/>
        <v>100.42</v>
      </c>
      <c r="K25" s="27">
        <f t="shared" si="3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4"/>
        <v>30.6</v>
      </c>
      <c r="E26" s="22">
        <f t="shared" si="0"/>
        <v>23</v>
      </c>
      <c r="F26" s="21">
        <v>3</v>
      </c>
      <c r="G26" s="21">
        <v>71</v>
      </c>
      <c r="H26" s="22" cm="1">
        <f t="array" ref="H26">ROUND(G26*TRIMMEAN(G:G,2/MAX(A:A))/TRIMMEAN(IF(F:F=F26,G:G),2/COUNTIF(F:F,F26)),2)</f>
        <v>72.91</v>
      </c>
      <c r="I26" s="26">
        <f t="shared" si="1"/>
        <v>97</v>
      </c>
      <c r="J26" s="22">
        <f t="shared" si="2"/>
        <v>103.51</v>
      </c>
      <c r="K26" s="27">
        <f t="shared" si="3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4"/>
        <v>30.54</v>
      </c>
      <c r="E27" s="22">
        <f t="shared" si="0"/>
        <v>24</v>
      </c>
      <c r="F27" s="21">
        <v>3</v>
      </c>
      <c r="G27" s="21">
        <v>72</v>
      </c>
      <c r="H27" s="22" cm="1">
        <f t="array" ref="H27">ROUND(G27*TRIMMEAN(G:G,2/MAX(A:A))/TRIMMEAN(IF(F:F=F27,G:G),2/COUNTIF(F:F,F27)),2)</f>
        <v>73.94</v>
      </c>
      <c r="I27" s="26">
        <f t="shared" si="1"/>
        <v>87</v>
      </c>
      <c r="J27" s="22">
        <f t="shared" si="2"/>
        <v>104.48</v>
      </c>
      <c r="K27" s="27">
        <f t="shared" si="3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4"/>
        <v>30.48</v>
      </c>
      <c r="E28" s="22">
        <f t="shared" si="0"/>
        <v>25</v>
      </c>
      <c r="F28" s="21">
        <v>1</v>
      </c>
      <c r="G28" s="21">
        <v>73</v>
      </c>
      <c r="H28" s="22" cm="1">
        <f t="array" ref="H28">ROUND(G28*TRIMMEAN(G:G,2/MAX(A:A))/TRIMMEAN(IF(F:F=F28,G:G),2/COUNTIF(F:F,F28)),2)</f>
        <v>71.4</v>
      </c>
      <c r="I28" s="26">
        <f t="shared" si="1"/>
        <v>105</v>
      </c>
      <c r="J28" s="22">
        <f t="shared" si="2"/>
        <v>101.88</v>
      </c>
      <c r="K28" s="27">
        <f t="shared" si="3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4"/>
        <v>30.48</v>
      </c>
      <c r="E29" s="22">
        <f t="shared" si="0"/>
        <v>25</v>
      </c>
      <c r="F29" s="21">
        <v>1</v>
      </c>
      <c r="G29" s="21">
        <v>74</v>
      </c>
      <c r="H29" s="22" cm="1">
        <f t="array" ref="H29">ROUND(G29*TRIMMEAN(G:G,2/MAX(A:A))/TRIMMEAN(IF(F:F=F29,G:G),2/COUNTIF(F:F,F29)),2)</f>
        <v>72.38</v>
      </c>
      <c r="I29" s="26">
        <f t="shared" si="1"/>
        <v>100</v>
      </c>
      <c r="J29" s="22">
        <f t="shared" si="2"/>
        <v>102.86</v>
      </c>
      <c r="K29" s="27">
        <f t="shared" si="3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4"/>
        <v>30.48</v>
      </c>
      <c r="E30" s="22">
        <f t="shared" si="0"/>
        <v>25</v>
      </c>
      <c r="F30" s="21">
        <v>1</v>
      </c>
      <c r="G30" s="21">
        <v>75</v>
      </c>
      <c r="H30" s="22" cm="1">
        <f t="array" ref="H30">ROUND(G30*TRIMMEAN(G:G,2/MAX(A:A))/TRIMMEAN(IF(F:F=F30,G:G),2/COUNTIF(F:F,F30)),2)</f>
        <v>73.36</v>
      </c>
      <c r="I30" s="26">
        <f t="shared" si="1"/>
        <v>96</v>
      </c>
      <c r="J30" s="22">
        <f t="shared" si="2"/>
        <v>103.84</v>
      </c>
      <c r="K30" s="27">
        <f t="shared" si="3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4"/>
        <v>30.4</v>
      </c>
      <c r="E31" s="22">
        <f t="shared" si="0"/>
        <v>28</v>
      </c>
      <c r="F31" s="21">
        <v>1</v>
      </c>
      <c r="G31" s="21">
        <v>76</v>
      </c>
      <c r="H31" s="22" cm="1">
        <f t="array" ref="H31">ROUND(G31*TRIMMEAN(G:G,2/MAX(A:A))/TRIMMEAN(IF(F:F=F31,G:G),2/COUNTIF(F:F,F31)),2)</f>
        <v>74.34</v>
      </c>
      <c r="I31" s="26">
        <f t="shared" si="1"/>
        <v>85</v>
      </c>
      <c r="J31" s="22">
        <f t="shared" si="2"/>
        <v>104.74</v>
      </c>
      <c r="K31" s="27">
        <f t="shared" si="3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4"/>
        <v>30.34</v>
      </c>
      <c r="E32" s="22">
        <f t="shared" si="0"/>
        <v>29</v>
      </c>
      <c r="F32" s="21">
        <v>1</v>
      </c>
      <c r="G32" s="21">
        <v>77</v>
      </c>
      <c r="H32" s="22" cm="1">
        <f t="array" ref="H32">ROUND(G32*TRIMMEAN(G:G,2/MAX(A:A))/TRIMMEAN(IF(F:F=F32,G:G),2/COUNTIF(F:F,F32)),2)</f>
        <v>75.32</v>
      </c>
      <c r="I32" s="26">
        <f t="shared" si="1"/>
        <v>79</v>
      </c>
      <c r="J32" s="22">
        <f t="shared" si="2"/>
        <v>105.66</v>
      </c>
      <c r="K32" s="27">
        <f t="shared" si="3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4"/>
        <v>30.28</v>
      </c>
      <c r="E33" s="22">
        <f t="shared" si="0"/>
        <v>30</v>
      </c>
      <c r="F33" s="21">
        <v>1</v>
      </c>
      <c r="G33" s="21">
        <v>78</v>
      </c>
      <c r="H33" s="22" cm="1">
        <f t="array" ref="H33">ROUND(G33*TRIMMEAN(G:G,2/MAX(A:A))/TRIMMEAN(IF(F:F=F33,G:G),2/COUNTIF(F:F,F33)),2)</f>
        <v>76.29</v>
      </c>
      <c r="I33" s="26">
        <f t="shared" si="1"/>
        <v>76</v>
      </c>
      <c r="J33" s="22">
        <f t="shared" si="2"/>
        <v>106.57</v>
      </c>
      <c r="K33" s="27">
        <f t="shared" si="3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4"/>
        <v>30.24</v>
      </c>
      <c r="E34" s="22">
        <f t="shared" si="0"/>
        <v>31</v>
      </c>
      <c r="F34" s="21">
        <v>2</v>
      </c>
      <c r="G34" s="21">
        <v>79</v>
      </c>
      <c r="H34" s="22" cm="1">
        <f t="array" ref="H34">ROUND(G34*TRIMMEAN(G:G,2/MAX(A:A))/TRIMMEAN(IF(F:F=F34,G:G),2/COUNTIF(F:F,F34)),2)</f>
        <v>78.72</v>
      </c>
      <c r="I34" s="26">
        <f t="shared" si="1"/>
        <v>63</v>
      </c>
      <c r="J34" s="22">
        <f t="shared" si="2"/>
        <v>108.96</v>
      </c>
      <c r="K34" s="27">
        <f t="shared" si="3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4"/>
        <v>30.22</v>
      </c>
      <c r="E35" s="22">
        <f t="shared" si="0"/>
        <v>32</v>
      </c>
      <c r="F35" s="21">
        <v>3</v>
      </c>
      <c r="G35" s="21">
        <v>80</v>
      </c>
      <c r="H35" s="22" cm="1">
        <f t="array" ref="H35">ROUND(G35*TRIMMEAN(G:G,2/MAX(A:A))/TRIMMEAN(IF(F:F=F35,G:G),2/COUNTIF(F:F,F35)),2)</f>
        <v>82.15</v>
      </c>
      <c r="I35" s="26">
        <f t="shared" si="1"/>
        <v>40</v>
      </c>
      <c r="J35" s="22">
        <f t="shared" si="2"/>
        <v>112.37</v>
      </c>
      <c r="K35" s="27">
        <f t="shared" si="3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4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ROUND(G36*TRIMMEAN(G:G,2/MAX(A:A))/TRIMMEAN(IF(F:F=F36,G:G),2/COUNTIF(F:F,F36)),2)</f>
        <v>83.18</v>
      </c>
      <c r="I36" s="26">
        <f t="shared" ref="I36:I67" si="6">RANK(H36,H:H,0)</f>
        <v>31</v>
      </c>
      <c r="J36" s="22">
        <f t="shared" si="2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ref="D37:D68" si="8">ROUND(C37*0.4,2)</f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ROUND(G37*TRIMMEAN(G:G,2/MAX(A:A))/TRIMMEAN(IF(F:F=F37,G:G),2/COUNTIF(F:F,F37)),2)</f>
        <v>80.21</v>
      </c>
      <c r="I37" s="26">
        <f t="shared" si="6"/>
        <v>51</v>
      </c>
      <c r="J37" s="22">
        <f t="shared" si="2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8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ROUND(G38*TRIMMEAN(G:G,2/MAX(A:A))/TRIMMEAN(IF(F:F=F38,G:G),2/COUNTIF(F:F,F38)),2)</f>
        <v>81.18</v>
      </c>
      <c r="I38" s="26">
        <f t="shared" si="6"/>
        <v>44</v>
      </c>
      <c r="J38" s="22">
        <f t="shared" si="2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8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ROUND(G39*TRIMMEAN(G:G,2/MAX(A:A))/TRIMMEAN(IF(F:F=F39,G:G),2/COUNTIF(F:F,F39)),2)</f>
        <v>82.16</v>
      </c>
      <c r="I39" s="26">
        <f t="shared" si="6"/>
        <v>37</v>
      </c>
      <c r="J39" s="22">
        <f t="shared" si="2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8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ROUND(G40*TRIMMEAN(G:G,2/MAX(A:A))/TRIMMEAN(IF(F:F=F40,G:G),2/COUNTIF(F:F,F40)),2)</f>
        <v>83.14</v>
      </c>
      <c r="I40" s="26">
        <f t="shared" si="6"/>
        <v>33</v>
      </c>
      <c r="J40" s="22">
        <f t="shared" si="2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8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ROUND(G41*TRIMMEAN(G:G,2/MAX(A:A))/TRIMMEAN(IF(F:F=F41,G:G),2/COUNTIF(F:F,F41)),2)</f>
        <v>84.12</v>
      </c>
      <c r="I41" s="26">
        <f t="shared" si="6"/>
        <v>27</v>
      </c>
      <c r="J41" s="22">
        <f t="shared" si="2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8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ROUND(G42*TRIMMEAN(G:G,2/MAX(A:A))/TRIMMEAN(IF(F:F=F42,G:G),2/COUNTIF(F:F,F42)),2)</f>
        <v>85.1</v>
      </c>
      <c r="I42" s="26">
        <f t="shared" si="6"/>
        <v>23</v>
      </c>
      <c r="J42" s="22">
        <f t="shared" si="2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8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ROUND(G43*TRIMMEAN(G:G,2/MAX(A:A))/TRIMMEAN(IF(F:F=F43,G:G),2/COUNTIF(F:F,F43)),2)</f>
        <v>86.07</v>
      </c>
      <c r="I43" s="26">
        <f t="shared" si="6"/>
        <v>18</v>
      </c>
      <c r="J43" s="22">
        <f t="shared" si="2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8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ROUND(G44*TRIMMEAN(G:G,2/MAX(A:A))/TRIMMEAN(IF(F:F=F44,G:G),2/COUNTIF(F:F,F44)),2)</f>
        <v>88.69</v>
      </c>
      <c r="I44" s="26">
        <f t="shared" si="6"/>
        <v>9</v>
      </c>
      <c r="J44" s="22">
        <f t="shared" si="2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8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ROUND(G45*TRIMMEAN(G:G,2/MAX(A:A))/TRIMMEAN(IF(F:F=F45,G:G),2/COUNTIF(F:F,F45)),2)</f>
        <v>89.69</v>
      </c>
      <c r="I45" s="26">
        <f t="shared" si="6"/>
        <v>4</v>
      </c>
      <c r="J45" s="22">
        <f t="shared" si="2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8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ROUND(G46*TRIMMEAN(G:G,2/MAX(A:A))/TRIMMEAN(IF(F:F=F46,G:G),2/COUNTIF(F:F,F46)),2)</f>
        <v>71.88</v>
      </c>
      <c r="I46" s="26">
        <f t="shared" si="6"/>
        <v>101</v>
      </c>
      <c r="J46" s="22">
        <f t="shared" si="2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8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ROUND(G47*TRIMMEAN(G:G,2/MAX(A:A))/TRIMMEAN(IF(F:F=F47,G:G),2/COUNTIF(F:F,F47)),2)</f>
        <v>70.75</v>
      </c>
      <c r="I47" s="26">
        <f t="shared" si="6"/>
        <v>107</v>
      </c>
      <c r="J47" s="22">
        <f t="shared" si="2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8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ROUND(G48*TRIMMEAN(G:G,2/MAX(A:A))/TRIMMEAN(IF(F:F=F48,G:G),2/COUNTIF(F:F,F48)),2)</f>
        <v>73.94</v>
      </c>
      <c r="I48" s="26">
        <f t="shared" si="6"/>
        <v>87</v>
      </c>
      <c r="J48" s="22">
        <f t="shared" si="2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8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ROUND(G49*TRIMMEAN(G:G,2/MAX(A:A))/TRIMMEAN(IF(F:F=F49,G:G),2/COUNTIF(F:F,F49)),2)</f>
        <v>74.96</v>
      </c>
      <c r="I49" s="26">
        <f t="shared" si="6"/>
        <v>81</v>
      </c>
      <c r="J49" s="22">
        <f t="shared" si="2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8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ROUND(G50*TRIMMEAN(G:G,2/MAX(A:A))/TRIMMEAN(IF(F:F=F50,G:G),2/COUNTIF(F:F,F50)),2)</f>
        <v>73.74</v>
      </c>
      <c r="I50" s="26">
        <f t="shared" si="6"/>
        <v>91</v>
      </c>
      <c r="J50" s="22">
        <f t="shared" si="2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8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ROUND(G51*TRIMMEAN(G:G,2/MAX(A:A))/TRIMMEAN(IF(F:F=F51,G:G),2/COUNTIF(F:F,F51)),2)</f>
        <v>77.02</v>
      </c>
      <c r="I51" s="26">
        <f t="shared" si="6"/>
        <v>71</v>
      </c>
      <c r="J51" s="22">
        <f t="shared" si="2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8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ROUND(G52*TRIMMEAN(G:G,2/MAX(A:A))/TRIMMEAN(IF(F:F=F52,G:G),2/COUNTIF(F:F,F52)),2)</f>
        <v>78.04</v>
      </c>
      <c r="I52" s="26">
        <f t="shared" si="6"/>
        <v>66</v>
      </c>
      <c r="J52" s="22">
        <f t="shared" si="2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8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ROUND(G53*TRIMMEAN(G:G,2/MAX(A:A))/TRIMMEAN(IF(F:F=F53,G:G),2/COUNTIF(F:F,F53)),2)</f>
        <v>79.07</v>
      </c>
      <c r="I53" s="26">
        <f t="shared" si="6"/>
        <v>60</v>
      </c>
      <c r="J53" s="22">
        <f t="shared" si="2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8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ROUND(G54*TRIMMEAN(G:G,2/MAX(A:A))/TRIMMEAN(IF(F:F=F54,G:G),2/COUNTIF(F:F,F54)),2)</f>
        <v>77.73</v>
      </c>
      <c r="I54" s="26">
        <f t="shared" si="6"/>
        <v>69</v>
      </c>
      <c r="J54" s="22">
        <f t="shared" si="2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8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ROUND(G55*TRIMMEAN(G:G,2/MAX(A:A))/TRIMMEAN(IF(F:F=F55,G:G),2/COUNTIF(F:F,F55)),2)</f>
        <v>81.12</v>
      </c>
      <c r="I55" s="26">
        <f t="shared" si="6"/>
        <v>47</v>
      </c>
      <c r="J55" s="22">
        <f t="shared" si="2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8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ROUND(G56*TRIMMEAN(G:G,2/MAX(A:A))/TRIMMEAN(IF(F:F=F56,G:G),2/COUNTIF(F:F,F56)),2)</f>
        <v>78.25</v>
      </c>
      <c r="I56" s="26">
        <f t="shared" si="6"/>
        <v>64</v>
      </c>
      <c r="J56" s="22">
        <f t="shared" si="2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8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ROUND(G57*TRIMMEAN(G:G,2/MAX(A:A))/TRIMMEAN(IF(F:F=F57,G:G),2/COUNTIF(F:F,F57)),2)</f>
        <v>79.23</v>
      </c>
      <c r="I57" s="26">
        <f t="shared" si="6"/>
        <v>58</v>
      </c>
      <c r="J57" s="22">
        <f t="shared" si="2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8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ROUND(G58*TRIMMEAN(G:G,2/MAX(A:A))/TRIMMEAN(IF(F:F=F58,G:G),2/COUNTIF(F:F,F58)),2)</f>
        <v>80.21</v>
      </c>
      <c r="I58" s="26">
        <f t="shared" si="6"/>
        <v>51</v>
      </c>
      <c r="J58" s="22">
        <f t="shared" si="2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8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ROUND(G59*TRIMMEAN(G:G,2/MAX(A:A))/TRIMMEAN(IF(F:F=F59,G:G),2/COUNTIF(F:F,F59)),2)</f>
        <v>81.18</v>
      </c>
      <c r="I59" s="26">
        <f t="shared" si="6"/>
        <v>44</v>
      </c>
      <c r="J59" s="22">
        <f t="shared" si="2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8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ROUND(G60*TRIMMEAN(G:G,2/MAX(A:A))/TRIMMEAN(IF(F:F=F60,G:G),2/COUNTIF(F:F,F60)),2)</f>
        <v>82.16</v>
      </c>
      <c r="I60" s="26">
        <f t="shared" si="6"/>
        <v>37</v>
      </c>
      <c r="J60" s="22">
        <f t="shared" si="2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8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ROUND(G61*TRIMMEAN(G:G,2/MAX(A:A))/TRIMMEAN(IF(F:F=F61,G:G),2/COUNTIF(F:F,F61)),2)</f>
        <v>83.14</v>
      </c>
      <c r="I61" s="26">
        <f t="shared" si="6"/>
        <v>33</v>
      </c>
      <c r="J61" s="22">
        <f t="shared" si="2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8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ROUND(G62*TRIMMEAN(G:G,2/MAX(A:A))/TRIMMEAN(IF(F:F=F62,G:G),2/COUNTIF(F:F,F62)),2)</f>
        <v>84.12</v>
      </c>
      <c r="I62" s="26">
        <f t="shared" si="6"/>
        <v>27</v>
      </c>
      <c r="J62" s="22">
        <f t="shared" si="2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8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ROUND(G63*TRIMMEAN(G:G,2/MAX(A:A))/TRIMMEAN(IF(F:F=F63,G:G),2/COUNTIF(F:F,F63)),2)</f>
        <v>86.07</v>
      </c>
      <c r="I63" s="26">
        <f t="shared" si="6"/>
        <v>18</v>
      </c>
      <c r="J63" s="22">
        <f t="shared" si="2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8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ROUND(G64*TRIMMEAN(G:G,2/MAX(A:A))/TRIMMEAN(IF(F:F=F64,G:G),2/COUNTIF(F:F,F64)),2)</f>
        <v>90.37</v>
      </c>
      <c r="I64" s="26">
        <f t="shared" si="6"/>
        <v>3</v>
      </c>
      <c r="J64" s="22">
        <f t="shared" si="2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8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ROUND(G65*TRIMMEAN(G:G,2/MAX(A:A))/TRIMMEAN(IF(F:F=F65,G:G),2/COUNTIF(F:F,F65)),2)</f>
        <v>91.39</v>
      </c>
      <c r="I65" s="26">
        <f t="shared" si="6"/>
        <v>2</v>
      </c>
      <c r="J65" s="22">
        <f t="shared" si="2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8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ROUND(G66*TRIMMEAN(G:G,2/MAX(A:A))/TRIMMEAN(IF(F:F=F66,G:G),2/COUNTIF(F:F,F66)),2)</f>
        <v>89.69</v>
      </c>
      <c r="I66" s="26">
        <f t="shared" si="6"/>
        <v>4</v>
      </c>
      <c r="J66" s="22">
        <f t="shared" si="2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8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ROUND(G67*TRIMMEAN(G:G,2/MAX(A:A))/TRIMMEAN(IF(F:F=F67,G:G),2/COUNTIF(F:F,F67)),2)</f>
        <v>71.88</v>
      </c>
      <c r="I67" s="26">
        <f t="shared" si="6"/>
        <v>101</v>
      </c>
      <c r="J67" s="22">
        <f t="shared" si="2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si="8"/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ROUND(G68*TRIMMEAN(G:G,2/MAX(A:A))/TRIMMEAN(IF(F:F=F68,G:G),2/COUNTIF(F:F,F68)),2)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ref="D69:D100" si="13">ROUND(C69*0.4,2)</f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ROUND(G69*TRIMMEAN(G:G,2/MAX(A:A))/TRIMMEAN(IF(F:F=F69,G:G),2/COUNTIF(F:F,F69)),2)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13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ROUND(G70*TRIMMEAN(G:G,2/MAX(A:A))/TRIMMEAN(IF(F:F=F70,G:G),2/COUNTIF(F:F,F70)),2)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13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ROUND(G71*TRIMMEAN(G:G,2/MAX(A:A))/TRIMMEAN(IF(F:F=F71,G:G),2/COUNTIF(F:F,F71)),2)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13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ROUND(G72*TRIMMEAN(G:G,2/MAX(A:A))/TRIMMEAN(IF(F:F=F72,G:G),2/COUNTIF(F:F,F72)),2)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13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ROUND(G73*TRIMMEAN(G:G,2/MAX(A:A))/TRIMMEAN(IF(F:F=F73,G:G),2/COUNTIF(F:F,F73)),2)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13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ROUND(G74*TRIMMEAN(G:G,2/MAX(A:A))/TRIMMEAN(IF(F:F=F74,G:G),2/COUNTIF(F:F,F74)),2)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13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ROUND(G75*TRIMMEAN(G:G,2/MAX(A:A))/TRIMMEAN(IF(F:F=F75,G:G),2/COUNTIF(F:F,F75)),2)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13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ROUND(G76*TRIMMEAN(G:G,2/MAX(A:A))/TRIMMEAN(IF(F:F=F76,G:G),2/COUNTIF(F:F,F76)),2)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13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ROUND(G77*TRIMMEAN(G:G,2/MAX(A:A))/TRIMMEAN(IF(F:F=F77,G:G),2/COUNTIF(F:F,F77)),2)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13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ROUND(G78*TRIMMEAN(G:G,2/MAX(A:A))/TRIMMEAN(IF(F:F=F78,G:G),2/COUNTIF(F:F,F78)),2)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13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ROUND(G79*TRIMMEAN(G:G,2/MAX(A:A))/TRIMMEAN(IF(F:F=F79,G:G),2/COUNTIF(F:F,F79)),2)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13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ROUND(G80*TRIMMEAN(G:G,2/MAX(A:A))/TRIMMEAN(IF(F:F=F80,G:G),2/COUNTIF(F:F,F80)),2)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13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ROUND(G81*TRIMMEAN(G:G,2/MAX(A:A))/TRIMMEAN(IF(F:F=F81,G:G),2/COUNTIF(F:F,F81)),2)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13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ROUND(G82*TRIMMEAN(G:G,2/MAX(A:A))/TRIMMEAN(IF(F:F=F82,G:G),2/COUNTIF(F:F,F82)),2)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13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ROUND(G83*TRIMMEAN(G:G,2/MAX(A:A))/TRIMMEAN(IF(F:F=F83,G:G),2/COUNTIF(F:F,F83)),2)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13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ROUND(G84*TRIMMEAN(G:G,2/MAX(A:A))/TRIMMEAN(IF(F:F=F84,G:G),2/COUNTIF(F:F,F84)),2)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13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ROUND(G85*TRIMMEAN(G:G,2/MAX(A:A))/TRIMMEAN(IF(F:F=F85,G:G),2/COUNTIF(F:F,F85)),2)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13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ROUND(G86*TRIMMEAN(G:G,2/MAX(A:A))/TRIMMEAN(IF(F:F=F86,G:G),2/COUNTIF(F:F,F86)),2)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13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ROUND(G87*TRIMMEAN(G:G,2/MAX(A:A))/TRIMMEAN(IF(F:F=F87,G:G),2/COUNTIF(F:F,F87)),2)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13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ROUND(G88*TRIMMEAN(G:G,2/MAX(A:A))/TRIMMEAN(IF(F:F=F88,G:G),2/COUNTIF(F:F,F88)),2)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13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ROUND(G89*TRIMMEAN(G:G,2/MAX(A:A))/TRIMMEAN(IF(F:F=F89,G:G),2/COUNTIF(F:F,F89)),2)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13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ROUND(G90*TRIMMEAN(G:G,2/MAX(A:A))/TRIMMEAN(IF(F:F=F90,G:G),2/COUNTIF(F:F,F90)),2)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13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ROUND(G91*TRIMMEAN(G:G,2/MAX(A:A))/TRIMMEAN(IF(F:F=F91,G:G),2/COUNTIF(F:F,F91)),2)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13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ROUND(G92*TRIMMEAN(G:G,2/MAX(A:A))/TRIMMEAN(IF(F:F=F92,G:G),2/COUNTIF(F:F,F92)),2)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13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ROUND(G93*TRIMMEAN(G:G,2/MAX(A:A))/TRIMMEAN(IF(F:F=F93,G:G),2/COUNTIF(F:F,F93)),2)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13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ROUND(G94*TRIMMEAN(G:G,2/MAX(A:A))/TRIMMEAN(IF(F:F=F94,G:G),2/COUNTIF(F:F,F94)),2)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13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ROUND(G95*TRIMMEAN(G:G,2/MAX(A:A))/TRIMMEAN(IF(F:F=F95,G:G),2/COUNTIF(F:F,F95)),2)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13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ROUND(G96*TRIMMEAN(G:G,2/MAX(A:A))/TRIMMEAN(IF(F:F=F96,G:G),2/COUNTIF(F:F,F96)),2)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13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ROUND(G97*TRIMMEAN(G:G,2/MAX(A:A))/TRIMMEAN(IF(F:F=F97,G:G),2/COUNTIF(F:F,F97)),2)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13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ROUND(G98*TRIMMEAN(G:G,2/MAX(A:A))/TRIMMEAN(IF(F:F=F98,G:G),2/COUNTIF(F:F,F98)),2)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13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ROUND(G99*TRIMMEAN(G:G,2/MAX(A:A))/TRIMMEAN(IF(F:F=F99,G:G),2/COUNTIF(F:F,F99)),2)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13"/>
        <v>28.52</v>
      </c>
      <c r="E100" s="22">
        <f t="shared" ref="E100:E117" si="14">RANK(D100,D:D,0)</f>
        <v>97</v>
      </c>
      <c r="F100" s="21">
        <v>2</v>
      </c>
      <c r="G100" s="21">
        <v>82</v>
      </c>
      <c r="H100" s="22" cm="1">
        <f t="array" ref="H100">ROUND(G100*TRIMMEAN(G:G,2/MAX(A:A))/TRIMMEAN(IF(F:F=F100,G:G),2/COUNTIF(F:F,F100)),2)</f>
        <v>81.71</v>
      </c>
      <c r="I100" s="26">
        <f t="shared" ref="I100:I117" si="15">RANK(H100,H:H,0)</f>
        <v>42</v>
      </c>
      <c r="J100" s="22">
        <f t="shared" si="11"/>
        <v>110.23</v>
      </c>
      <c r="K100" s="27">
        <f t="shared" ref="K100:K117" si="16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ref="D101:D117" si="17">ROUND(C101*0.4,2)</f>
        <v>28.52</v>
      </c>
      <c r="E101" s="22">
        <f t="shared" si="14"/>
        <v>97</v>
      </c>
      <c r="F101" s="21">
        <v>2</v>
      </c>
      <c r="G101" s="21">
        <v>83</v>
      </c>
      <c r="H101" s="22" cm="1">
        <f t="array" ref="H101">ROUND(G101*TRIMMEAN(G:G,2/MAX(A:A))/TRIMMEAN(IF(F:F=F101,G:G),2/COUNTIF(F:F,F101)),2)</f>
        <v>82.71</v>
      </c>
      <c r="I101" s="26">
        <f t="shared" si="15"/>
        <v>36</v>
      </c>
      <c r="J101" s="22">
        <f t="shared" si="11"/>
        <v>111.23</v>
      </c>
      <c r="K101" s="27">
        <f t="shared" si="16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17"/>
        <v>28.46</v>
      </c>
      <c r="E102" s="22">
        <f t="shared" si="14"/>
        <v>99</v>
      </c>
      <c r="F102" s="21">
        <v>2</v>
      </c>
      <c r="G102" s="21">
        <v>84</v>
      </c>
      <c r="H102" s="22" cm="1">
        <f t="array" ref="H102">ROUND(G102*TRIMMEAN(G:G,2/MAX(A:A))/TRIMMEAN(IF(F:F=F102,G:G),2/COUNTIF(F:F,F102)),2)</f>
        <v>83.71</v>
      </c>
      <c r="I102" s="26">
        <f t="shared" si="15"/>
        <v>30</v>
      </c>
      <c r="J102" s="22">
        <f t="shared" si="11"/>
        <v>112.17</v>
      </c>
      <c r="K102" s="27">
        <f t="shared" si="16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17"/>
        <v>28.44</v>
      </c>
      <c r="E103" s="22">
        <f t="shared" si="14"/>
        <v>100</v>
      </c>
      <c r="F103" s="21">
        <v>2</v>
      </c>
      <c r="G103" s="21">
        <v>85</v>
      </c>
      <c r="H103" s="22" cm="1">
        <f t="array" ref="H103">ROUND(G103*TRIMMEAN(G:G,2/MAX(A:A))/TRIMMEAN(IF(F:F=F103,G:G),2/COUNTIF(F:F,F103)),2)</f>
        <v>84.7</v>
      </c>
      <c r="I103" s="26">
        <f t="shared" si="15"/>
        <v>25</v>
      </c>
      <c r="J103" s="22">
        <f t="shared" si="11"/>
        <v>113.14</v>
      </c>
      <c r="K103" s="27">
        <f t="shared" si="16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17"/>
        <v>28.42</v>
      </c>
      <c r="E104" s="22">
        <f t="shared" si="14"/>
        <v>101</v>
      </c>
      <c r="F104" s="21">
        <v>2</v>
      </c>
      <c r="G104" s="21">
        <v>86</v>
      </c>
      <c r="H104" s="22" cm="1">
        <f t="array" ref="H104">ROUND(G104*TRIMMEAN(G:G,2/MAX(A:A))/TRIMMEAN(IF(F:F=F104,G:G),2/COUNTIF(F:F,F104)),2)</f>
        <v>85.7</v>
      </c>
      <c r="I104" s="26">
        <f t="shared" si="15"/>
        <v>21</v>
      </c>
      <c r="J104" s="22">
        <f t="shared" si="11"/>
        <v>114.12</v>
      </c>
      <c r="K104" s="27">
        <f t="shared" si="16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17"/>
        <v>28.4</v>
      </c>
      <c r="E105" s="22">
        <f t="shared" si="14"/>
        <v>102</v>
      </c>
      <c r="F105" s="21">
        <v>3</v>
      </c>
      <c r="G105" s="21">
        <v>87</v>
      </c>
      <c r="H105" s="22" cm="1">
        <f t="array" ref="H105">ROUND(G105*TRIMMEAN(G:G,2/MAX(A:A))/TRIMMEAN(IF(F:F=F105,G:G),2/COUNTIF(F:F,F105)),2)</f>
        <v>89.34</v>
      </c>
      <c r="I105" s="26">
        <f t="shared" si="15"/>
        <v>8</v>
      </c>
      <c r="J105" s="22">
        <f t="shared" si="11"/>
        <v>117.74</v>
      </c>
      <c r="K105" s="27">
        <f t="shared" si="16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17"/>
        <v>28.34</v>
      </c>
      <c r="E106" s="22">
        <f t="shared" si="14"/>
        <v>103</v>
      </c>
      <c r="F106" s="21">
        <v>2</v>
      </c>
      <c r="G106" s="21">
        <v>88</v>
      </c>
      <c r="H106" s="22" cm="1">
        <f t="array" ref="H106">ROUND(G106*TRIMMEAN(G:G,2/MAX(A:A))/TRIMMEAN(IF(F:F=F106,G:G),2/COUNTIF(F:F,F106)),2)</f>
        <v>87.69</v>
      </c>
      <c r="I106" s="26">
        <f t="shared" si="15"/>
        <v>13</v>
      </c>
      <c r="J106" s="22">
        <f t="shared" si="11"/>
        <v>116.03</v>
      </c>
      <c r="K106" s="27">
        <f t="shared" si="16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17"/>
        <v>28.34</v>
      </c>
      <c r="E107" s="22">
        <f t="shared" si="14"/>
        <v>103</v>
      </c>
      <c r="F107" s="21">
        <v>2</v>
      </c>
      <c r="G107" s="21">
        <v>89</v>
      </c>
      <c r="H107" s="22" cm="1">
        <f t="array" ref="H107">ROUND(G107*TRIMMEAN(G:G,2/MAX(A:A))/TRIMMEAN(IF(F:F=F107,G:G),2/COUNTIF(F:F,F107)),2)</f>
        <v>88.69</v>
      </c>
      <c r="I107" s="26">
        <f t="shared" si="15"/>
        <v>9</v>
      </c>
      <c r="J107" s="22">
        <f t="shared" si="11"/>
        <v>117.03</v>
      </c>
      <c r="K107" s="27">
        <f t="shared" si="16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17"/>
        <v>28.32</v>
      </c>
      <c r="E108" s="22">
        <f t="shared" si="14"/>
        <v>105</v>
      </c>
      <c r="F108" s="21">
        <v>2</v>
      </c>
      <c r="G108" s="21">
        <v>90</v>
      </c>
      <c r="H108" s="22" cm="1">
        <f t="array" ref="H108">ROUND(G108*TRIMMEAN(G:G,2/MAX(A:A))/TRIMMEAN(IF(F:F=F108,G:G),2/COUNTIF(F:F,F108)),2)</f>
        <v>89.69</v>
      </c>
      <c r="I108" s="26">
        <f t="shared" si="15"/>
        <v>4</v>
      </c>
      <c r="J108" s="22">
        <f t="shared" si="11"/>
        <v>118.01</v>
      </c>
      <c r="K108" s="27">
        <f t="shared" si="16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17"/>
        <v>28.3</v>
      </c>
      <c r="E109" s="22">
        <f t="shared" si="14"/>
        <v>106</v>
      </c>
      <c r="F109" s="21">
        <v>2</v>
      </c>
      <c r="G109" s="21">
        <v>70</v>
      </c>
      <c r="H109" s="22" cm="1">
        <f t="array" ref="H109">ROUND(G109*TRIMMEAN(G:G,2/MAX(A:A))/TRIMMEAN(IF(F:F=F109,G:G),2/COUNTIF(F:F,F109)),2)</f>
        <v>69.76</v>
      </c>
      <c r="I109" s="26">
        <f t="shared" si="15"/>
        <v>110</v>
      </c>
      <c r="J109" s="22">
        <f t="shared" si="11"/>
        <v>98.06</v>
      </c>
      <c r="K109" s="27">
        <f t="shared" si="16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17"/>
        <v>28.3</v>
      </c>
      <c r="E110" s="22">
        <f t="shared" si="14"/>
        <v>106</v>
      </c>
      <c r="F110" s="21">
        <v>2</v>
      </c>
      <c r="G110" s="21">
        <v>71</v>
      </c>
      <c r="H110" s="22" cm="1">
        <f t="array" ref="H110">ROUND(G110*TRIMMEAN(G:G,2/MAX(A:A))/TRIMMEAN(IF(F:F=F110,G:G),2/COUNTIF(F:F,F110)),2)</f>
        <v>70.75</v>
      </c>
      <c r="I110" s="26">
        <f t="shared" si="15"/>
        <v>107</v>
      </c>
      <c r="J110" s="22">
        <f t="shared" si="11"/>
        <v>99.05</v>
      </c>
      <c r="K110" s="27">
        <f t="shared" si="16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17"/>
        <v>28.26</v>
      </c>
      <c r="E111" s="22">
        <f t="shared" si="14"/>
        <v>108</v>
      </c>
      <c r="F111" s="21">
        <v>3</v>
      </c>
      <c r="G111" s="21">
        <v>72</v>
      </c>
      <c r="H111" s="22" cm="1">
        <f t="array" ref="H111">ROUND(G111*TRIMMEAN(G:G,2/MAX(A:A))/TRIMMEAN(IF(F:F=F111,G:G),2/COUNTIF(F:F,F111)),2)</f>
        <v>73.94</v>
      </c>
      <c r="I111" s="26">
        <f t="shared" si="15"/>
        <v>87</v>
      </c>
      <c r="J111" s="22">
        <f t="shared" si="11"/>
        <v>102.2</v>
      </c>
      <c r="K111" s="27">
        <f t="shared" si="16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17"/>
        <v>28.26</v>
      </c>
      <c r="E112" s="22">
        <f t="shared" si="14"/>
        <v>108</v>
      </c>
      <c r="F112" s="21">
        <v>3</v>
      </c>
      <c r="G112" s="21">
        <v>73</v>
      </c>
      <c r="H112" s="22" cm="1">
        <f t="array" ref="H112">ROUND(G112*TRIMMEAN(G:G,2/MAX(A:A))/TRIMMEAN(IF(F:F=F112,G:G),2/COUNTIF(F:F,F112)),2)</f>
        <v>74.96</v>
      </c>
      <c r="I112" s="26">
        <f t="shared" si="15"/>
        <v>81</v>
      </c>
      <c r="J112" s="22">
        <f t="shared" si="11"/>
        <v>103.22</v>
      </c>
      <c r="K112" s="27">
        <f t="shared" si="16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17"/>
        <v>28.24</v>
      </c>
      <c r="E113" s="22">
        <f t="shared" si="14"/>
        <v>110</v>
      </c>
      <c r="F113" s="21">
        <v>2</v>
      </c>
      <c r="G113" s="21">
        <v>74</v>
      </c>
      <c r="H113" s="22" cm="1">
        <f t="array" ref="H113">ROUND(G113*TRIMMEAN(G:G,2/MAX(A:A))/TRIMMEAN(IF(F:F=F113,G:G),2/COUNTIF(F:F,F113)),2)</f>
        <v>73.74</v>
      </c>
      <c r="I113" s="26">
        <f t="shared" si="15"/>
        <v>91</v>
      </c>
      <c r="J113" s="22">
        <f t="shared" si="11"/>
        <v>101.98</v>
      </c>
      <c r="K113" s="27">
        <f t="shared" si="16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17"/>
        <v>28.22</v>
      </c>
      <c r="E114" s="22">
        <f t="shared" si="14"/>
        <v>111</v>
      </c>
      <c r="F114" s="21">
        <v>2</v>
      </c>
      <c r="G114" s="21">
        <v>75</v>
      </c>
      <c r="H114" s="22" cm="1">
        <f t="array" ref="H114">ROUND(G114*TRIMMEAN(G:G,2/MAX(A:A))/TRIMMEAN(IF(F:F=F114,G:G),2/COUNTIF(F:F,F114)),2)</f>
        <v>74.74</v>
      </c>
      <c r="I114" s="26">
        <f t="shared" si="15"/>
        <v>84</v>
      </c>
      <c r="J114" s="22">
        <f t="shared" si="11"/>
        <v>102.96</v>
      </c>
      <c r="K114" s="27">
        <f t="shared" si="16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17"/>
        <v>28.22</v>
      </c>
      <c r="E115" s="22">
        <f t="shared" si="14"/>
        <v>111</v>
      </c>
      <c r="F115" s="21">
        <v>3</v>
      </c>
      <c r="G115" s="21">
        <v>76</v>
      </c>
      <c r="H115" s="22" cm="1">
        <f t="array" ref="H115">ROUND(G115*TRIMMEAN(G:G,2/MAX(A:A))/TRIMMEAN(IF(F:F=F115,G:G),2/COUNTIF(F:F,F115)),2)</f>
        <v>78.04</v>
      </c>
      <c r="I115" s="26">
        <f t="shared" si="15"/>
        <v>66</v>
      </c>
      <c r="J115" s="22">
        <f t="shared" si="11"/>
        <v>106.26</v>
      </c>
      <c r="K115" s="27">
        <f t="shared" si="16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17"/>
        <v>28.18</v>
      </c>
      <c r="E116" s="22">
        <f t="shared" si="14"/>
        <v>113</v>
      </c>
      <c r="F116" s="21">
        <v>3</v>
      </c>
      <c r="G116" s="21">
        <v>77</v>
      </c>
      <c r="H116" s="22" cm="1">
        <f t="array" ref="H116">ROUND(G116*TRIMMEAN(G:G,2/MAX(A:A))/TRIMMEAN(IF(F:F=F116,G:G),2/COUNTIF(F:F,F116)),2)</f>
        <v>79.07</v>
      </c>
      <c r="I116" s="26">
        <f t="shared" si="15"/>
        <v>60</v>
      </c>
      <c r="J116" s="22">
        <f t="shared" si="11"/>
        <v>107.25</v>
      </c>
      <c r="K116" s="27">
        <f t="shared" si="16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17"/>
        <v>28.16</v>
      </c>
      <c r="E117" s="22">
        <f t="shared" si="14"/>
        <v>114</v>
      </c>
      <c r="F117" s="21">
        <v>3</v>
      </c>
      <c r="G117" s="21">
        <v>78</v>
      </c>
      <c r="H117" s="22" cm="1">
        <f t="array" ref="H117">ROUND(G117*TRIMMEAN(G:G,2/MAX(A:A))/TRIMMEAN(IF(F:F=F117,G:G),2/COUNTIF(F:F,F117)),2)</f>
        <v>80.1</v>
      </c>
      <c r="I117" s="26">
        <f t="shared" si="15"/>
        <v>54</v>
      </c>
      <c r="J117" s="22">
        <f t="shared" si="11"/>
        <v>108.26</v>
      </c>
      <c r="K117" s="27">
        <f t="shared" si="16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 t="shared" ref="D4:D67" si="0">ROUND(C4*0.4,2)</f>
        <v>32.2</v>
      </c>
      <c r="E4" s="22">
        <f t="shared" ref="E4:E35" si="1">RANK(D4,D:D,0)</f>
        <v>1</v>
      </c>
      <c r="F4" s="21">
        <v>1</v>
      </c>
      <c r="G4" s="21">
        <v>70</v>
      </c>
      <c r="H4" s="22" cm="1">
        <f t="array" ref="H4">ROUND(G4*(SUM(G:G)-MAX(G:G)-MIN(G:G))*(COUNTIF(F:F,F4)-2)/(MAX(A:A)-2)/(SUMIF(F:F,F4,G:G)-MIN(IF(F:F=F4,G:G))-MAX(IF(F:F=F4,G:G))),2)</f>
        <v>68.47</v>
      </c>
      <c r="I4" s="26">
        <f t="shared" ref="I4:I35" si="2">RANK(H4,H:H,0)</f>
        <v>114</v>
      </c>
      <c r="J4" s="22">
        <f t="shared" ref="J4:J67" si="3">D4+H4</f>
        <v>100.67</v>
      </c>
      <c r="K4" s="27">
        <f t="shared" ref="K4:K35" si="4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si="0"/>
        <v>32.16</v>
      </c>
      <c r="E5" s="22">
        <f t="shared" si="1"/>
        <v>2</v>
      </c>
      <c r="F5" s="21">
        <v>1</v>
      </c>
      <c r="G5" s="21">
        <v>71</v>
      </c>
      <c r="H5" s="22" cm="1">
        <f t="array" ref="H5">ROUND(G5*(SUM(G:G)-MAX(G:G)-MIN(G:G))*(COUNTIF(F:F,F5)-2)/(MAX(A:A)-2)/(SUMIF(F:F,F5,G:G)-MIN(IF(F:F=F5,G:G))-MAX(IF(F:F=F5,G:G))),2)</f>
        <v>69.45</v>
      </c>
      <c r="I5" s="26">
        <f t="shared" si="2"/>
        <v>113</v>
      </c>
      <c r="J5" s="22">
        <f t="shared" si="3"/>
        <v>101.61</v>
      </c>
      <c r="K5" s="27">
        <f t="shared" si="4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0"/>
        <v>32.02</v>
      </c>
      <c r="E6" s="22">
        <f t="shared" si="1"/>
        <v>3</v>
      </c>
      <c r="F6" s="21">
        <v>2</v>
      </c>
      <c r="G6" s="21">
        <v>72</v>
      </c>
      <c r="H6" s="22" cm="1">
        <f t="array" ref="H6">ROUND(G6*(SUM(G:G)-MAX(G:G)-MIN(G:G))*(COUNTIF(F:F,F6)-2)/(MAX(A:A)-2)/(SUMIF(F:F,F6,G:G)-MIN(IF(F:F=F6,G:G))-MAX(IF(F:F=F6,G:G))),2)</f>
        <v>71.75</v>
      </c>
      <c r="I6" s="26">
        <f t="shared" si="2"/>
        <v>103</v>
      </c>
      <c r="J6" s="22">
        <f t="shared" si="3"/>
        <v>103.77</v>
      </c>
      <c r="K6" s="27">
        <f t="shared" si="4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0"/>
        <v>31.94</v>
      </c>
      <c r="E7" s="22">
        <f t="shared" si="1"/>
        <v>4</v>
      </c>
      <c r="F7" s="21">
        <v>1</v>
      </c>
      <c r="G7" s="21">
        <v>73</v>
      </c>
      <c r="H7" s="22" cm="1">
        <f t="array" ref="H7">ROUND(G7*(SUM(G:G)-MAX(G:G)-MIN(G:G))*(COUNTIF(F:F,F7)-2)/(MAX(A:A)-2)/(SUMIF(F:F,F7,G:G)-MIN(IF(F:F=F7,G:G))-MAX(IF(F:F=F7,G:G))),2)</f>
        <v>71.4</v>
      </c>
      <c r="I7" s="26">
        <f t="shared" si="2"/>
        <v>105</v>
      </c>
      <c r="J7" s="22">
        <f t="shared" si="3"/>
        <v>103.34</v>
      </c>
      <c r="K7" s="27">
        <f t="shared" si="4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0"/>
        <v>31.58</v>
      </c>
      <c r="E8" s="22">
        <f t="shared" si="1"/>
        <v>5</v>
      </c>
      <c r="F8" s="21">
        <v>2</v>
      </c>
      <c r="G8" s="21">
        <v>74</v>
      </c>
      <c r="H8" s="22" cm="1">
        <f t="array" ref="H8">ROUND(G8*(SUM(G:G)-MAX(G:G)-MIN(G:G))*(COUNTIF(F:F,F8)-2)/(MAX(A:A)-2)/(SUMIF(F:F,F8,G:G)-MIN(IF(F:F=F8,G:G))-MAX(IF(F:F=F8,G:G))),2)</f>
        <v>73.74</v>
      </c>
      <c r="I8" s="26">
        <f t="shared" si="2"/>
        <v>91</v>
      </c>
      <c r="J8" s="22">
        <f t="shared" si="3"/>
        <v>105.32</v>
      </c>
      <c r="K8" s="27">
        <f t="shared" si="4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0"/>
        <v>31.48</v>
      </c>
      <c r="E9" s="22">
        <f t="shared" si="1"/>
        <v>6</v>
      </c>
      <c r="F9" s="21">
        <v>3</v>
      </c>
      <c r="G9" s="21">
        <v>75</v>
      </c>
      <c r="H9" s="22" cm="1">
        <f t="array" ref="H9">ROUND(G9*(SUM(G:G)-MAX(G:G)-MIN(G:G))*(COUNTIF(F:F,F9)-2)/(MAX(A:A)-2)/(SUMIF(F:F,F9,G:G)-MIN(IF(F:F=F9,G:G))-MAX(IF(F:F=F9,G:G))),2)</f>
        <v>77.02</v>
      </c>
      <c r="I9" s="26">
        <f t="shared" si="2"/>
        <v>71</v>
      </c>
      <c r="J9" s="22">
        <f t="shared" si="3"/>
        <v>108.5</v>
      </c>
      <c r="K9" s="27">
        <f t="shared" si="4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0"/>
        <v>31.46</v>
      </c>
      <c r="E10" s="22">
        <f t="shared" si="1"/>
        <v>7</v>
      </c>
      <c r="F10" s="21">
        <v>3</v>
      </c>
      <c r="G10" s="21">
        <v>76</v>
      </c>
      <c r="H10" s="22" cm="1">
        <f t="array" ref="H10">ROUND(G10*(SUM(G:G)-MAX(G:G)-MIN(G:G))*(COUNTIF(F:F,F10)-2)/(MAX(A:A)-2)/(SUMIF(F:F,F10,G:G)-MIN(IF(F:F=F10,G:G))-MAX(IF(F:F=F10,G:G))),2)</f>
        <v>78.04</v>
      </c>
      <c r="I10" s="26">
        <f t="shared" si="2"/>
        <v>66</v>
      </c>
      <c r="J10" s="22">
        <f t="shared" si="3"/>
        <v>109.5</v>
      </c>
      <c r="K10" s="27">
        <f t="shared" si="4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0"/>
        <v>31.44</v>
      </c>
      <c r="E11" s="22">
        <f t="shared" si="1"/>
        <v>8</v>
      </c>
      <c r="F11" s="21">
        <v>2</v>
      </c>
      <c r="G11" s="21">
        <v>77</v>
      </c>
      <c r="H11" s="22" cm="1">
        <f t="array" ref="H11">ROUND(G11*(SUM(G:G)-MAX(G:G)-MIN(G:G))*(COUNTIF(F:F,F11)-2)/(MAX(A:A)-2)/(SUMIF(F:F,F11,G:G)-MIN(IF(F:F=F11,G:G))-MAX(IF(F:F=F11,G:G))),2)</f>
        <v>76.73</v>
      </c>
      <c r="I11" s="26">
        <f t="shared" si="2"/>
        <v>75</v>
      </c>
      <c r="J11" s="22">
        <f t="shared" si="3"/>
        <v>108.17</v>
      </c>
      <c r="K11" s="27">
        <f t="shared" si="4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0"/>
        <v>31.4</v>
      </c>
      <c r="E12" s="22">
        <f t="shared" si="1"/>
        <v>9</v>
      </c>
      <c r="F12" s="21">
        <v>1</v>
      </c>
      <c r="G12" s="21">
        <v>78</v>
      </c>
      <c r="H12" s="22" cm="1">
        <f t="array" ref="H12">ROUND(G12*(SUM(G:G)-MAX(G:G)-MIN(G:G))*(COUNTIF(F:F,F12)-2)/(MAX(A:A)-2)/(SUMIF(F:F,F12,G:G)-MIN(IF(F:F=F12,G:G))-MAX(IF(F:F=F12,G:G))),2)</f>
        <v>76.29</v>
      </c>
      <c r="I12" s="26">
        <f t="shared" si="2"/>
        <v>76</v>
      </c>
      <c r="J12" s="22">
        <f t="shared" si="3"/>
        <v>107.69</v>
      </c>
      <c r="K12" s="27">
        <f t="shared" si="4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0"/>
        <v>31.12</v>
      </c>
      <c r="E13" s="22">
        <f t="shared" si="1"/>
        <v>10</v>
      </c>
      <c r="F13" s="21">
        <v>1</v>
      </c>
      <c r="G13" s="21">
        <v>79</v>
      </c>
      <c r="H13" s="22" cm="1">
        <f t="array" ref="H13">ROUND(G13*(SUM(G:G)-MAX(G:G)-MIN(G:G))*(COUNTIF(F:F,F13)-2)/(MAX(A:A)-2)/(SUMIF(F:F,F13,G:G)-MIN(IF(F:F=F13,G:G))-MAX(IF(F:F=F13,G:G))),2)</f>
        <v>77.27</v>
      </c>
      <c r="I13" s="26">
        <f t="shared" si="2"/>
        <v>70</v>
      </c>
      <c r="J13" s="22">
        <f t="shared" si="3"/>
        <v>108.39</v>
      </c>
      <c r="K13" s="27">
        <f t="shared" si="4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0"/>
        <v>31.12</v>
      </c>
      <c r="E14" s="22">
        <f t="shared" si="1"/>
        <v>10</v>
      </c>
      <c r="F14" s="21">
        <v>1</v>
      </c>
      <c r="G14" s="21">
        <v>80</v>
      </c>
      <c r="H14" s="22" cm="1">
        <f t="array" ref="H14">ROUND(G14*(SUM(G:G)-MAX(G:G)-MIN(G:G))*(COUNTIF(F:F,F14)-2)/(MAX(A:A)-2)/(SUMIF(F:F,F14,G:G)-MIN(IF(F:F=F14,G:G))-MAX(IF(F:F=F14,G:G))),2)</f>
        <v>78.25</v>
      </c>
      <c r="I14" s="26">
        <f t="shared" si="2"/>
        <v>64</v>
      </c>
      <c r="J14" s="22">
        <f t="shared" si="3"/>
        <v>109.37</v>
      </c>
      <c r="K14" s="27">
        <f t="shared" si="4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0"/>
        <v>31.08</v>
      </c>
      <c r="E15" s="22">
        <f t="shared" si="1"/>
        <v>12</v>
      </c>
      <c r="F15" s="21">
        <v>1</v>
      </c>
      <c r="G15" s="21">
        <v>81</v>
      </c>
      <c r="H15" s="22" cm="1">
        <f t="array" ref="H15">ROUND(G15*(SUM(G:G)-MAX(G:G)-MIN(G:G))*(COUNTIF(F:F,F15)-2)/(MAX(A:A)-2)/(SUMIF(F:F,F15,G:G)-MIN(IF(F:F=F15,G:G))-MAX(IF(F:F=F15,G:G))),2)</f>
        <v>79.23</v>
      </c>
      <c r="I15" s="26">
        <f t="shared" si="2"/>
        <v>58</v>
      </c>
      <c r="J15" s="22">
        <f t="shared" si="3"/>
        <v>110.31</v>
      </c>
      <c r="K15" s="27">
        <f t="shared" si="4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0"/>
        <v>31.04</v>
      </c>
      <c r="E16" s="22">
        <f t="shared" si="1"/>
        <v>13</v>
      </c>
      <c r="F16" s="21">
        <v>1</v>
      </c>
      <c r="G16" s="21">
        <v>82</v>
      </c>
      <c r="H16" s="22" cm="1">
        <f t="array" ref="H16">ROUND(G16*(SUM(G:G)-MAX(G:G)-MIN(G:G))*(COUNTIF(F:F,F16)-2)/(MAX(A:A)-2)/(SUMIF(F:F,F16,G:G)-MIN(IF(F:F=F16,G:G))-MAX(IF(F:F=F16,G:G))),2)</f>
        <v>80.21</v>
      </c>
      <c r="I16" s="26">
        <f t="shared" si="2"/>
        <v>51</v>
      </c>
      <c r="J16" s="22">
        <f t="shared" si="3"/>
        <v>111.25</v>
      </c>
      <c r="K16" s="27">
        <f t="shared" si="4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0"/>
        <v>31.02</v>
      </c>
      <c r="E17" s="22">
        <f t="shared" si="1"/>
        <v>14</v>
      </c>
      <c r="F17" s="21">
        <v>1</v>
      </c>
      <c r="G17" s="21">
        <v>83</v>
      </c>
      <c r="H17" s="22" cm="1">
        <f t="array" ref="H17">ROUND(G17*(SUM(G:G)-MAX(G:G)-MIN(G:G))*(COUNTIF(F:F,F17)-2)/(MAX(A:A)-2)/(SUMIF(F:F,F17,G:G)-MIN(IF(F:F=F17,G:G))-MAX(IF(F:F=F17,G:G))),2)</f>
        <v>81.18</v>
      </c>
      <c r="I17" s="26">
        <f t="shared" si="2"/>
        <v>44</v>
      </c>
      <c r="J17" s="22">
        <f t="shared" si="3"/>
        <v>112.2</v>
      </c>
      <c r="K17" s="27">
        <f t="shared" si="4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0"/>
        <v>30.92</v>
      </c>
      <c r="E18" s="22">
        <f t="shared" si="1"/>
        <v>15</v>
      </c>
      <c r="F18" s="21">
        <v>1</v>
      </c>
      <c r="G18" s="21">
        <v>84</v>
      </c>
      <c r="H18" s="22" cm="1">
        <f t="array" ref="H18">ROUND(G18*(SUM(G:G)-MAX(G:G)-MIN(G:G))*(COUNTIF(F:F,F18)-2)/(MAX(A:A)-2)/(SUMIF(F:F,F18,G:G)-MIN(IF(F:F=F18,G:G))-MAX(IF(F:F=F18,G:G))),2)</f>
        <v>82.16</v>
      </c>
      <c r="I18" s="26">
        <f t="shared" si="2"/>
        <v>37</v>
      </c>
      <c r="J18" s="22">
        <f t="shared" si="3"/>
        <v>113.08</v>
      </c>
      <c r="K18" s="27">
        <f t="shared" si="4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0"/>
        <v>30.92</v>
      </c>
      <c r="E19" s="22">
        <f t="shared" si="1"/>
        <v>15</v>
      </c>
      <c r="F19" s="21">
        <v>1</v>
      </c>
      <c r="G19" s="21">
        <v>85</v>
      </c>
      <c r="H19" s="22" cm="1">
        <f t="array" ref="H19">ROUND(G19*(SUM(G:G)-MAX(G:G)-MIN(G:G))*(COUNTIF(F:F,F19)-2)/(MAX(A:A)-2)/(SUMIF(F:F,F19,G:G)-MIN(IF(F:F=F19,G:G))-MAX(IF(F:F=F19,G:G))),2)</f>
        <v>83.14</v>
      </c>
      <c r="I19" s="26">
        <f t="shared" si="2"/>
        <v>33</v>
      </c>
      <c r="J19" s="22">
        <f t="shared" si="3"/>
        <v>114.06</v>
      </c>
      <c r="K19" s="27">
        <f t="shared" si="4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0"/>
        <v>30.9</v>
      </c>
      <c r="E20" s="22">
        <f t="shared" si="1"/>
        <v>17</v>
      </c>
      <c r="F20" s="21">
        <v>1</v>
      </c>
      <c r="G20" s="21">
        <v>86</v>
      </c>
      <c r="H20" s="22" cm="1">
        <f t="array" ref="H20">ROUND(G20*(SUM(G:G)-MAX(G:G)-MIN(G:G))*(COUNTIF(F:F,F20)-2)/(MAX(A:A)-2)/(SUMIF(F:F,F20,G:G)-MIN(IF(F:F=F20,G:G))-MAX(IF(F:F=F20,G:G))),2)</f>
        <v>84.12</v>
      </c>
      <c r="I20" s="26">
        <f t="shared" si="2"/>
        <v>27</v>
      </c>
      <c r="J20" s="22">
        <f t="shared" si="3"/>
        <v>115.02</v>
      </c>
      <c r="K20" s="27">
        <f t="shared" si="4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0"/>
        <v>30.88</v>
      </c>
      <c r="E21" s="22">
        <f t="shared" si="1"/>
        <v>18</v>
      </c>
      <c r="F21" s="21">
        <v>1</v>
      </c>
      <c r="G21" s="21">
        <v>87</v>
      </c>
      <c r="H21" s="22" cm="1">
        <f t="array" ref="H21">ROUND(G21*(SUM(G:G)-MAX(G:G)-MIN(G:G))*(COUNTIF(F:F,F21)-2)/(MAX(A:A)-2)/(SUMIF(F:F,F21,G:G)-MIN(IF(F:F=F21,G:G))-MAX(IF(F:F=F21,G:G))),2)</f>
        <v>85.1</v>
      </c>
      <c r="I21" s="26">
        <f t="shared" si="2"/>
        <v>23</v>
      </c>
      <c r="J21" s="22">
        <f t="shared" si="3"/>
        <v>115.98</v>
      </c>
      <c r="K21" s="27">
        <f t="shared" si="4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0"/>
        <v>30.88</v>
      </c>
      <c r="E22" s="22">
        <f t="shared" si="1"/>
        <v>18</v>
      </c>
      <c r="F22" s="21">
        <v>1</v>
      </c>
      <c r="G22" s="21">
        <v>88</v>
      </c>
      <c r="H22" s="22" cm="1">
        <f t="array" ref="H22">ROUND(G22*(SUM(G:G)-MAX(G:G)-MIN(G:G))*(COUNTIF(F:F,F22)-2)/(MAX(A:A)-2)/(SUMIF(F:F,F22,G:G)-MIN(IF(F:F=F22,G:G))-MAX(IF(F:F=F22,G:G))),2)</f>
        <v>86.07</v>
      </c>
      <c r="I22" s="26">
        <f t="shared" si="2"/>
        <v>18</v>
      </c>
      <c r="J22" s="22">
        <f t="shared" si="3"/>
        <v>116.95</v>
      </c>
      <c r="K22" s="27">
        <f t="shared" si="4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0"/>
        <v>30.8</v>
      </c>
      <c r="E23" s="22">
        <f t="shared" si="1"/>
        <v>20</v>
      </c>
      <c r="F23" s="21">
        <v>1</v>
      </c>
      <c r="G23" s="21">
        <v>89</v>
      </c>
      <c r="H23" s="22" cm="1">
        <f t="array" ref="H23">ROUND(G23*(SUM(G:G)-MAX(G:G)-MIN(G:G))*(COUNTIF(F:F,F23)-2)/(MAX(A:A)-2)/(SUMIF(F:F,F23,G:G)-MIN(IF(F:F=F23,G:G))-MAX(IF(F:F=F23,G:G))),2)</f>
        <v>87.05</v>
      </c>
      <c r="I23" s="26">
        <f t="shared" si="2"/>
        <v>15</v>
      </c>
      <c r="J23" s="22">
        <f t="shared" si="3"/>
        <v>117.85</v>
      </c>
      <c r="K23" s="27">
        <f t="shared" si="4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0"/>
        <v>30.68</v>
      </c>
      <c r="E24" s="22">
        <f t="shared" si="1"/>
        <v>21</v>
      </c>
      <c r="F24" s="21">
        <v>2</v>
      </c>
      <c r="G24" s="21">
        <v>90</v>
      </c>
      <c r="H24" s="22" cm="1">
        <f t="array" ref="H24">ROUND(G24*(SUM(G:G)-MAX(G:G)-MIN(G:G))*(COUNTIF(F:F,F24)-2)/(MAX(A:A)-2)/(SUMIF(F:F,F24,G:G)-MIN(IF(F:F=F24,G:G))-MAX(IF(F:F=F24,G:G))),2)</f>
        <v>89.69</v>
      </c>
      <c r="I24" s="26">
        <f t="shared" si="2"/>
        <v>4</v>
      </c>
      <c r="J24" s="22">
        <f t="shared" si="3"/>
        <v>120.37</v>
      </c>
      <c r="K24" s="27">
        <f t="shared" si="4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0"/>
        <v>30.66</v>
      </c>
      <c r="E25" s="22">
        <f t="shared" si="1"/>
        <v>22</v>
      </c>
      <c r="F25" s="21">
        <v>2</v>
      </c>
      <c r="G25" s="21">
        <v>70</v>
      </c>
      <c r="H25" s="22" cm="1">
        <f t="array" ref="H25">ROUND(G25*(SUM(G:G)-MAX(G:G)-MIN(G:G))*(COUNTIF(F:F,F25)-2)/(MAX(A:A)-2)/(SUMIF(F:F,F25,G:G)-MIN(IF(F:F=F25,G:G))-MAX(IF(F:F=F25,G:G))),2)</f>
        <v>69.76</v>
      </c>
      <c r="I25" s="26">
        <f t="shared" si="2"/>
        <v>110</v>
      </c>
      <c r="J25" s="22">
        <f t="shared" si="3"/>
        <v>100.42</v>
      </c>
      <c r="K25" s="27">
        <f t="shared" si="4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0"/>
        <v>30.6</v>
      </c>
      <c r="E26" s="22">
        <f t="shared" si="1"/>
        <v>23</v>
      </c>
      <c r="F26" s="21">
        <v>3</v>
      </c>
      <c r="G26" s="21">
        <v>71</v>
      </c>
      <c r="H26" s="22" cm="1">
        <f t="array" ref="H26">ROUND(G26*(SUM(G:G)-MAX(G:G)-MIN(G:G))*(COUNTIF(F:F,F26)-2)/(MAX(A:A)-2)/(SUMIF(F:F,F26,G:G)-MIN(IF(F:F=F26,G:G))-MAX(IF(F:F=F26,G:G))),2)</f>
        <v>72.91</v>
      </c>
      <c r="I26" s="26">
        <f t="shared" si="2"/>
        <v>97</v>
      </c>
      <c r="J26" s="22">
        <f t="shared" si="3"/>
        <v>103.51</v>
      </c>
      <c r="K26" s="27">
        <f t="shared" si="4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0"/>
        <v>30.54</v>
      </c>
      <c r="E27" s="22">
        <f t="shared" si="1"/>
        <v>24</v>
      </c>
      <c r="F27" s="21">
        <v>3</v>
      </c>
      <c r="G27" s="21">
        <v>72</v>
      </c>
      <c r="H27" s="22" cm="1">
        <f t="array" ref="H27">ROUND(G27*(SUM(G:G)-MAX(G:G)-MIN(G:G))*(COUNTIF(F:F,F27)-2)/(MAX(A:A)-2)/(SUMIF(F:F,F27,G:G)-MIN(IF(F:F=F27,G:G))-MAX(IF(F:F=F27,G:G))),2)</f>
        <v>73.94</v>
      </c>
      <c r="I27" s="26">
        <f t="shared" si="2"/>
        <v>87</v>
      </c>
      <c r="J27" s="22">
        <f t="shared" si="3"/>
        <v>104.48</v>
      </c>
      <c r="K27" s="27">
        <f t="shared" si="4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0"/>
        <v>30.48</v>
      </c>
      <c r="E28" s="22">
        <f t="shared" si="1"/>
        <v>25</v>
      </c>
      <c r="F28" s="21">
        <v>1</v>
      </c>
      <c r="G28" s="21">
        <v>73</v>
      </c>
      <c r="H28" s="22" cm="1">
        <f t="array" ref="H28">ROUND(G28*(SUM(G:G)-MAX(G:G)-MIN(G:G))*(COUNTIF(F:F,F28)-2)/(MAX(A:A)-2)/(SUMIF(F:F,F28,G:G)-MIN(IF(F:F=F28,G:G))-MAX(IF(F:F=F28,G:G))),2)</f>
        <v>71.4</v>
      </c>
      <c r="I28" s="26">
        <f t="shared" si="2"/>
        <v>105</v>
      </c>
      <c r="J28" s="22">
        <f t="shared" si="3"/>
        <v>101.88</v>
      </c>
      <c r="K28" s="27">
        <f t="shared" si="4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0"/>
        <v>30.48</v>
      </c>
      <c r="E29" s="22">
        <f t="shared" si="1"/>
        <v>25</v>
      </c>
      <c r="F29" s="21">
        <v>1</v>
      </c>
      <c r="G29" s="21">
        <v>74</v>
      </c>
      <c r="H29" s="22" cm="1">
        <f t="array" ref="H29">ROUND(G29*(SUM(G:G)-MAX(G:G)-MIN(G:G))*(COUNTIF(F:F,F29)-2)/(MAX(A:A)-2)/(SUMIF(F:F,F29,G:G)-MIN(IF(F:F=F29,G:G))-MAX(IF(F:F=F29,G:G))),2)</f>
        <v>72.38</v>
      </c>
      <c r="I29" s="26">
        <f t="shared" si="2"/>
        <v>100</v>
      </c>
      <c r="J29" s="22">
        <f t="shared" si="3"/>
        <v>102.86</v>
      </c>
      <c r="K29" s="27">
        <f t="shared" si="4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0"/>
        <v>30.48</v>
      </c>
      <c r="E30" s="22">
        <f t="shared" si="1"/>
        <v>25</v>
      </c>
      <c r="F30" s="21">
        <v>1</v>
      </c>
      <c r="G30" s="21">
        <v>75</v>
      </c>
      <c r="H30" s="22" cm="1">
        <f t="array" ref="H30">ROUND(G30*(SUM(G:G)-MAX(G:G)-MIN(G:G))*(COUNTIF(F:F,F30)-2)/(MAX(A:A)-2)/(SUMIF(F:F,F30,G:G)-MIN(IF(F:F=F30,G:G))-MAX(IF(F:F=F30,G:G))),2)</f>
        <v>73.36</v>
      </c>
      <c r="I30" s="26">
        <f t="shared" si="2"/>
        <v>96</v>
      </c>
      <c r="J30" s="22">
        <f t="shared" si="3"/>
        <v>103.84</v>
      </c>
      <c r="K30" s="27">
        <f t="shared" si="4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0"/>
        <v>30.4</v>
      </c>
      <c r="E31" s="22">
        <f t="shared" si="1"/>
        <v>28</v>
      </c>
      <c r="F31" s="21">
        <v>1</v>
      </c>
      <c r="G31" s="21">
        <v>76</v>
      </c>
      <c r="H31" s="22" cm="1">
        <f t="array" ref="H31">ROUND(G31*(SUM(G:G)-MAX(G:G)-MIN(G:G))*(COUNTIF(F:F,F31)-2)/(MAX(A:A)-2)/(SUMIF(F:F,F31,G:G)-MIN(IF(F:F=F31,G:G))-MAX(IF(F:F=F31,G:G))),2)</f>
        <v>74.34</v>
      </c>
      <c r="I31" s="26">
        <f t="shared" si="2"/>
        <v>85</v>
      </c>
      <c r="J31" s="22">
        <f t="shared" si="3"/>
        <v>104.74</v>
      </c>
      <c r="K31" s="27">
        <f t="shared" si="4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0"/>
        <v>30.34</v>
      </c>
      <c r="E32" s="22">
        <f t="shared" si="1"/>
        <v>29</v>
      </c>
      <c r="F32" s="21">
        <v>1</v>
      </c>
      <c r="G32" s="21">
        <v>77</v>
      </c>
      <c r="H32" s="22" cm="1">
        <f t="array" ref="H32">ROUND(G32*(SUM(G:G)-MAX(G:G)-MIN(G:G))*(COUNTIF(F:F,F32)-2)/(MAX(A:A)-2)/(SUMIF(F:F,F32,G:G)-MIN(IF(F:F=F32,G:G))-MAX(IF(F:F=F32,G:G))),2)</f>
        <v>75.32</v>
      </c>
      <c r="I32" s="26">
        <f t="shared" si="2"/>
        <v>79</v>
      </c>
      <c r="J32" s="22">
        <f t="shared" si="3"/>
        <v>105.66</v>
      </c>
      <c r="K32" s="27">
        <f t="shared" si="4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0"/>
        <v>30.28</v>
      </c>
      <c r="E33" s="22">
        <f t="shared" si="1"/>
        <v>30</v>
      </c>
      <c r="F33" s="21">
        <v>1</v>
      </c>
      <c r="G33" s="21">
        <v>78</v>
      </c>
      <c r="H33" s="22" cm="1">
        <f t="array" ref="H33">ROUND(G33*(SUM(G:G)-MAX(G:G)-MIN(G:G))*(COUNTIF(F:F,F33)-2)/(MAX(A:A)-2)/(SUMIF(F:F,F33,G:G)-MIN(IF(F:F=F33,G:G))-MAX(IF(F:F=F33,G:G))),2)</f>
        <v>76.29</v>
      </c>
      <c r="I33" s="26">
        <f t="shared" si="2"/>
        <v>76</v>
      </c>
      <c r="J33" s="22">
        <f t="shared" si="3"/>
        <v>106.57</v>
      </c>
      <c r="K33" s="27">
        <f t="shared" si="4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0"/>
        <v>30.24</v>
      </c>
      <c r="E34" s="22">
        <f t="shared" si="1"/>
        <v>31</v>
      </c>
      <c r="F34" s="21">
        <v>2</v>
      </c>
      <c r="G34" s="21">
        <v>79</v>
      </c>
      <c r="H34" s="22" cm="1">
        <f t="array" ref="H34">ROUND(G34*(SUM(G:G)-MAX(G:G)-MIN(G:G))*(COUNTIF(F:F,F34)-2)/(MAX(A:A)-2)/(SUMIF(F:F,F34,G:G)-MIN(IF(F:F=F34,G:G))-MAX(IF(F:F=F34,G:G))),2)</f>
        <v>78.72</v>
      </c>
      <c r="I34" s="26">
        <f t="shared" si="2"/>
        <v>63</v>
      </c>
      <c r="J34" s="22">
        <f t="shared" si="3"/>
        <v>108.96</v>
      </c>
      <c r="K34" s="27">
        <f t="shared" si="4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0"/>
        <v>30.22</v>
      </c>
      <c r="E35" s="22">
        <f t="shared" si="1"/>
        <v>32</v>
      </c>
      <c r="F35" s="21">
        <v>3</v>
      </c>
      <c r="G35" s="21">
        <v>80</v>
      </c>
      <c r="H35" s="22" cm="1">
        <f t="array" ref="H35">ROUND(G35*(SUM(G:G)-MAX(G:G)-MIN(G:G))*(COUNTIF(F:F,F35)-2)/(MAX(A:A)-2)/(SUMIF(F:F,F35,G:G)-MIN(IF(F:F=F35,G:G))-MAX(IF(F:F=F35,G:G))),2)</f>
        <v>82.15</v>
      </c>
      <c r="I35" s="26">
        <f t="shared" si="2"/>
        <v>40</v>
      </c>
      <c r="J35" s="22">
        <f t="shared" si="3"/>
        <v>112.37</v>
      </c>
      <c r="K35" s="27">
        <f t="shared" si="4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0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ROUND(G36*(SUM(G:G)-MAX(G:G)-MIN(G:G))*(COUNTIF(F:F,F36)-2)/(MAX(A:A)-2)/(SUMIF(F:F,F36,G:G)-MIN(IF(F:F=F36,G:G))-MAX(IF(F:F=F36,G:G))),2)</f>
        <v>83.18</v>
      </c>
      <c r="I36" s="26">
        <f t="shared" ref="I36:I67" si="6">RANK(H36,H:H,0)</f>
        <v>31</v>
      </c>
      <c r="J36" s="22">
        <f t="shared" si="3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si="0"/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ROUND(G37*(SUM(G:G)-MAX(G:G)-MIN(G:G))*(COUNTIF(F:F,F37)-2)/(MAX(A:A)-2)/(SUMIF(F:F,F37,G:G)-MIN(IF(F:F=F37,G:G))-MAX(IF(F:F=F37,G:G))),2)</f>
        <v>80.21</v>
      </c>
      <c r="I37" s="26">
        <f t="shared" si="6"/>
        <v>51</v>
      </c>
      <c r="J37" s="22">
        <f t="shared" si="3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0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ROUND(G38*(SUM(G:G)-MAX(G:G)-MIN(G:G))*(COUNTIF(F:F,F38)-2)/(MAX(A:A)-2)/(SUMIF(F:F,F38,G:G)-MIN(IF(F:F=F38,G:G))-MAX(IF(F:F=F38,G:G))),2)</f>
        <v>81.18</v>
      </c>
      <c r="I38" s="26">
        <f t="shared" si="6"/>
        <v>44</v>
      </c>
      <c r="J38" s="22">
        <f t="shared" si="3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0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ROUND(G39*(SUM(G:G)-MAX(G:G)-MIN(G:G))*(COUNTIF(F:F,F39)-2)/(MAX(A:A)-2)/(SUMIF(F:F,F39,G:G)-MIN(IF(F:F=F39,G:G))-MAX(IF(F:F=F39,G:G))),2)</f>
        <v>82.16</v>
      </c>
      <c r="I39" s="26">
        <f t="shared" si="6"/>
        <v>37</v>
      </c>
      <c r="J39" s="22">
        <f t="shared" si="3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0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ROUND(G40*(SUM(G:G)-MAX(G:G)-MIN(G:G))*(COUNTIF(F:F,F40)-2)/(MAX(A:A)-2)/(SUMIF(F:F,F40,G:G)-MIN(IF(F:F=F40,G:G))-MAX(IF(F:F=F40,G:G))),2)</f>
        <v>83.14</v>
      </c>
      <c r="I40" s="26">
        <f t="shared" si="6"/>
        <v>33</v>
      </c>
      <c r="J40" s="22">
        <f t="shared" si="3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0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ROUND(G41*(SUM(G:G)-MAX(G:G)-MIN(G:G))*(COUNTIF(F:F,F41)-2)/(MAX(A:A)-2)/(SUMIF(F:F,F41,G:G)-MIN(IF(F:F=F41,G:G))-MAX(IF(F:F=F41,G:G))),2)</f>
        <v>84.12</v>
      </c>
      <c r="I41" s="26">
        <f t="shared" si="6"/>
        <v>27</v>
      </c>
      <c r="J41" s="22">
        <f t="shared" si="3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0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ROUND(G42*(SUM(G:G)-MAX(G:G)-MIN(G:G))*(COUNTIF(F:F,F42)-2)/(MAX(A:A)-2)/(SUMIF(F:F,F42,G:G)-MIN(IF(F:F=F42,G:G))-MAX(IF(F:F=F42,G:G))),2)</f>
        <v>85.1</v>
      </c>
      <c r="I42" s="26">
        <f t="shared" si="6"/>
        <v>23</v>
      </c>
      <c r="J42" s="22">
        <f t="shared" si="3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0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ROUND(G43*(SUM(G:G)-MAX(G:G)-MIN(G:G))*(COUNTIF(F:F,F43)-2)/(MAX(A:A)-2)/(SUMIF(F:F,F43,G:G)-MIN(IF(F:F=F43,G:G))-MAX(IF(F:F=F43,G:G))),2)</f>
        <v>86.07</v>
      </c>
      <c r="I43" s="26">
        <f t="shared" si="6"/>
        <v>18</v>
      </c>
      <c r="J43" s="22">
        <f t="shared" si="3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0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ROUND(G44*(SUM(G:G)-MAX(G:G)-MIN(G:G))*(COUNTIF(F:F,F44)-2)/(MAX(A:A)-2)/(SUMIF(F:F,F44,G:G)-MIN(IF(F:F=F44,G:G))-MAX(IF(F:F=F44,G:G))),2)</f>
        <v>88.69</v>
      </c>
      <c r="I44" s="26">
        <f t="shared" si="6"/>
        <v>9</v>
      </c>
      <c r="J44" s="22">
        <f t="shared" si="3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0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ROUND(G45*(SUM(G:G)-MAX(G:G)-MIN(G:G))*(COUNTIF(F:F,F45)-2)/(MAX(A:A)-2)/(SUMIF(F:F,F45,G:G)-MIN(IF(F:F=F45,G:G))-MAX(IF(F:F=F45,G:G))),2)</f>
        <v>89.69</v>
      </c>
      <c r="I45" s="26">
        <f t="shared" si="6"/>
        <v>4</v>
      </c>
      <c r="J45" s="22">
        <f t="shared" si="3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0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ROUND(G46*(SUM(G:G)-MAX(G:G)-MIN(G:G))*(COUNTIF(F:F,F46)-2)/(MAX(A:A)-2)/(SUMIF(F:F,F46,G:G)-MIN(IF(F:F=F46,G:G))-MAX(IF(F:F=F46,G:G))),2)</f>
        <v>71.88</v>
      </c>
      <c r="I46" s="26">
        <f t="shared" si="6"/>
        <v>101</v>
      </c>
      <c r="J46" s="22">
        <f t="shared" si="3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0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ROUND(G47*(SUM(G:G)-MAX(G:G)-MIN(G:G))*(COUNTIF(F:F,F47)-2)/(MAX(A:A)-2)/(SUMIF(F:F,F47,G:G)-MIN(IF(F:F=F47,G:G))-MAX(IF(F:F=F47,G:G))),2)</f>
        <v>70.75</v>
      </c>
      <c r="I47" s="26">
        <f t="shared" si="6"/>
        <v>107</v>
      </c>
      <c r="J47" s="22">
        <f t="shared" si="3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0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ROUND(G48*(SUM(G:G)-MAX(G:G)-MIN(G:G))*(COUNTIF(F:F,F48)-2)/(MAX(A:A)-2)/(SUMIF(F:F,F48,G:G)-MIN(IF(F:F=F48,G:G))-MAX(IF(F:F=F48,G:G))),2)</f>
        <v>73.94</v>
      </c>
      <c r="I48" s="26">
        <f t="shared" si="6"/>
        <v>87</v>
      </c>
      <c r="J48" s="22">
        <f t="shared" si="3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0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ROUND(G49*(SUM(G:G)-MAX(G:G)-MIN(G:G))*(COUNTIF(F:F,F49)-2)/(MAX(A:A)-2)/(SUMIF(F:F,F49,G:G)-MIN(IF(F:F=F49,G:G))-MAX(IF(F:F=F49,G:G))),2)</f>
        <v>74.96</v>
      </c>
      <c r="I49" s="26">
        <f t="shared" si="6"/>
        <v>81</v>
      </c>
      <c r="J49" s="22">
        <f t="shared" si="3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0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ROUND(G50*(SUM(G:G)-MAX(G:G)-MIN(G:G))*(COUNTIF(F:F,F50)-2)/(MAX(A:A)-2)/(SUMIF(F:F,F50,G:G)-MIN(IF(F:F=F50,G:G))-MAX(IF(F:F=F50,G:G))),2)</f>
        <v>73.74</v>
      </c>
      <c r="I50" s="26">
        <f t="shared" si="6"/>
        <v>91</v>
      </c>
      <c r="J50" s="22">
        <f t="shared" si="3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0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ROUND(G51*(SUM(G:G)-MAX(G:G)-MIN(G:G))*(COUNTIF(F:F,F51)-2)/(MAX(A:A)-2)/(SUMIF(F:F,F51,G:G)-MIN(IF(F:F=F51,G:G))-MAX(IF(F:F=F51,G:G))),2)</f>
        <v>77.02</v>
      </c>
      <c r="I51" s="26">
        <f t="shared" si="6"/>
        <v>71</v>
      </c>
      <c r="J51" s="22">
        <f t="shared" si="3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0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ROUND(G52*(SUM(G:G)-MAX(G:G)-MIN(G:G))*(COUNTIF(F:F,F52)-2)/(MAX(A:A)-2)/(SUMIF(F:F,F52,G:G)-MIN(IF(F:F=F52,G:G))-MAX(IF(F:F=F52,G:G))),2)</f>
        <v>78.04</v>
      </c>
      <c r="I52" s="26">
        <f t="shared" si="6"/>
        <v>66</v>
      </c>
      <c r="J52" s="22">
        <f t="shared" si="3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0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ROUND(G53*(SUM(G:G)-MAX(G:G)-MIN(G:G))*(COUNTIF(F:F,F53)-2)/(MAX(A:A)-2)/(SUMIF(F:F,F53,G:G)-MIN(IF(F:F=F53,G:G))-MAX(IF(F:F=F53,G:G))),2)</f>
        <v>79.07</v>
      </c>
      <c r="I53" s="26">
        <f t="shared" si="6"/>
        <v>60</v>
      </c>
      <c r="J53" s="22">
        <f t="shared" si="3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0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ROUND(G54*(SUM(G:G)-MAX(G:G)-MIN(G:G))*(COUNTIF(F:F,F54)-2)/(MAX(A:A)-2)/(SUMIF(F:F,F54,G:G)-MIN(IF(F:F=F54,G:G))-MAX(IF(F:F=F54,G:G))),2)</f>
        <v>77.73</v>
      </c>
      <c r="I54" s="26">
        <f t="shared" si="6"/>
        <v>69</v>
      </c>
      <c r="J54" s="22">
        <f t="shared" si="3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0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ROUND(G55*(SUM(G:G)-MAX(G:G)-MIN(G:G))*(COUNTIF(F:F,F55)-2)/(MAX(A:A)-2)/(SUMIF(F:F,F55,G:G)-MIN(IF(F:F=F55,G:G))-MAX(IF(F:F=F55,G:G))),2)</f>
        <v>81.12</v>
      </c>
      <c r="I55" s="26">
        <f t="shared" si="6"/>
        <v>47</v>
      </c>
      <c r="J55" s="22">
        <f t="shared" si="3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0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ROUND(G56*(SUM(G:G)-MAX(G:G)-MIN(G:G))*(COUNTIF(F:F,F56)-2)/(MAX(A:A)-2)/(SUMIF(F:F,F56,G:G)-MIN(IF(F:F=F56,G:G))-MAX(IF(F:F=F56,G:G))),2)</f>
        <v>78.25</v>
      </c>
      <c r="I56" s="26">
        <f t="shared" si="6"/>
        <v>64</v>
      </c>
      <c r="J56" s="22">
        <f t="shared" si="3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0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ROUND(G57*(SUM(G:G)-MAX(G:G)-MIN(G:G))*(COUNTIF(F:F,F57)-2)/(MAX(A:A)-2)/(SUMIF(F:F,F57,G:G)-MIN(IF(F:F=F57,G:G))-MAX(IF(F:F=F57,G:G))),2)</f>
        <v>79.23</v>
      </c>
      <c r="I57" s="26">
        <f t="shared" si="6"/>
        <v>58</v>
      </c>
      <c r="J57" s="22">
        <f t="shared" si="3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0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ROUND(G58*(SUM(G:G)-MAX(G:G)-MIN(G:G))*(COUNTIF(F:F,F58)-2)/(MAX(A:A)-2)/(SUMIF(F:F,F58,G:G)-MIN(IF(F:F=F58,G:G))-MAX(IF(F:F=F58,G:G))),2)</f>
        <v>80.21</v>
      </c>
      <c r="I58" s="26">
        <f t="shared" si="6"/>
        <v>51</v>
      </c>
      <c r="J58" s="22">
        <f t="shared" si="3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0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ROUND(G59*(SUM(G:G)-MAX(G:G)-MIN(G:G))*(COUNTIF(F:F,F59)-2)/(MAX(A:A)-2)/(SUMIF(F:F,F59,G:G)-MIN(IF(F:F=F59,G:G))-MAX(IF(F:F=F59,G:G))),2)</f>
        <v>81.18</v>
      </c>
      <c r="I59" s="26">
        <f t="shared" si="6"/>
        <v>44</v>
      </c>
      <c r="J59" s="22">
        <f t="shared" si="3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0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ROUND(G60*(SUM(G:G)-MAX(G:G)-MIN(G:G))*(COUNTIF(F:F,F60)-2)/(MAX(A:A)-2)/(SUMIF(F:F,F60,G:G)-MIN(IF(F:F=F60,G:G))-MAX(IF(F:F=F60,G:G))),2)</f>
        <v>82.16</v>
      </c>
      <c r="I60" s="26">
        <f t="shared" si="6"/>
        <v>37</v>
      </c>
      <c r="J60" s="22">
        <f t="shared" si="3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0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ROUND(G61*(SUM(G:G)-MAX(G:G)-MIN(G:G))*(COUNTIF(F:F,F61)-2)/(MAX(A:A)-2)/(SUMIF(F:F,F61,G:G)-MIN(IF(F:F=F61,G:G))-MAX(IF(F:F=F61,G:G))),2)</f>
        <v>83.14</v>
      </c>
      <c r="I61" s="26">
        <f t="shared" si="6"/>
        <v>33</v>
      </c>
      <c r="J61" s="22">
        <f t="shared" si="3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0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ROUND(G62*(SUM(G:G)-MAX(G:G)-MIN(G:G))*(COUNTIF(F:F,F62)-2)/(MAX(A:A)-2)/(SUMIF(F:F,F62,G:G)-MIN(IF(F:F=F62,G:G))-MAX(IF(F:F=F62,G:G))),2)</f>
        <v>84.12</v>
      </c>
      <c r="I62" s="26">
        <f t="shared" si="6"/>
        <v>27</v>
      </c>
      <c r="J62" s="22">
        <f t="shared" si="3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0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ROUND(G63*(SUM(G:G)-MAX(G:G)-MIN(G:G))*(COUNTIF(F:F,F63)-2)/(MAX(A:A)-2)/(SUMIF(F:F,F63,G:G)-MIN(IF(F:F=F63,G:G))-MAX(IF(F:F=F63,G:G))),2)</f>
        <v>86.07</v>
      </c>
      <c r="I63" s="26">
        <f t="shared" si="6"/>
        <v>18</v>
      </c>
      <c r="J63" s="22">
        <f t="shared" si="3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0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ROUND(G64*(SUM(G:G)-MAX(G:G)-MIN(G:G))*(COUNTIF(F:F,F64)-2)/(MAX(A:A)-2)/(SUMIF(F:F,F64,G:G)-MIN(IF(F:F=F64,G:G))-MAX(IF(F:F=F64,G:G))),2)</f>
        <v>90.37</v>
      </c>
      <c r="I64" s="26">
        <f t="shared" si="6"/>
        <v>3</v>
      </c>
      <c r="J64" s="22">
        <f t="shared" si="3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0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ROUND(G65*(SUM(G:G)-MAX(G:G)-MIN(G:G))*(COUNTIF(F:F,F65)-2)/(MAX(A:A)-2)/(SUMIF(F:F,F65,G:G)-MIN(IF(F:F=F65,G:G))-MAX(IF(F:F=F65,G:G))),2)</f>
        <v>91.39</v>
      </c>
      <c r="I65" s="26">
        <f t="shared" si="6"/>
        <v>2</v>
      </c>
      <c r="J65" s="22">
        <f t="shared" si="3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0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ROUND(G66*(SUM(G:G)-MAX(G:G)-MIN(G:G))*(COUNTIF(F:F,F66)-2)/(MAX(A:A)-2)/(SUMIF(F:F,F66,G:G)-MIN(IF(F:F=F66,G:G))-MAX(IF(F:F=F66,G:G))),2)</f>
        <v>89.69</v>
      </c>
      <c r="I66" s="26">
        <f t="shared" si="6"/>
        <v>4</v>
      </c>
      <c r="J66" s="22">
        <f t="shared" si="3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0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ROUND(G67*(SUM(G:G)-MAX(G:G)-MIN(G:G))*(COUNTIF(F:F,F67)-2)/(MAX(A:A)-2)/(SUMIF(F:F,F67,G:G)-MIN(IF(F:F=F67,G:G))-MAX(IF(F:F=F67,G:G))),2)</f>
        <v>71.88</v>
      </c>
      <c r="I67" s="26">
        <f t="shared" si="6"/>
        <v>101</v>
      </c>
      <c r="J67" s="22">
        <f t="shared" si="3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ref="D68:D117" si="8">ROUND(C68*0.4,2)</f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ROUND(G68*(SUM(G:G)-MAX(G:G)-MIN(G:G))*(COUNTIF(F:F,F68)-2)/(MAX(A:A)-2)/(SUMIF(F:F,F68,G:G)-MIN(IF(F:F=F68,G:G))-MAX(IF(F:F=F68,G:G))),2)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si="8"/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ROUND(G69*(SUM(G:G)-MAX(G:G)-MIN(G:G))*(COUNTIF(F:F,F69)-2)/(MAX(A:A)-2)/(SUMIF(F:F,F69,G:G)-MIN(IF(F:F=F69,G:G))-MAX(IF(F:F=F69,G:G))),2)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8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ROUND(G70*(SUM(G:G)-MAX(G:G)-MIN(G:G))*(COUNTIF(F:F,F70)-2)/(MAX(A:A)-2)/(SUMIF(F:F,F70,G:G)-MIN(IF(F:F=F70,G:G))-MAX(IF(F:F=F70,G:G))),2)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8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ROUND(G71*(SUM(G:G)-MAX(G:G)-MIN(G:G))*(COUNTIF(F:F,F71)-2)/(MAX(A:A)-2)/(SUMIF(F:F,F71,G:G)-MIN(IF(F:F=F71,G:G))-MAX(IF(F:F=F71,G:G))),2)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8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ROUND(G72*(SUM(G:G)-MAX(G:G)-MIN(G:G))*(COUNTIF(F:F,F72)-2)/(MAX(A:A)-2)/(SUMIF(F:F,F72,G:G)-MIN(IF(F:F=F72,G:G))-MAX(IF(F:F=F72,G:G))),2)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8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ROUND(G73*(SUM(G:G)-MAX(G:G)-MIN(G:G))*(COUNTIF(F:F,F73)-2)/(MAX(A:A)-2)/(SUMIF(F:F,F73,G:G)-MIN(IF(F:F=F73,G:G))-MAX(IF(F:F=F73,G:G))),2)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8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ROUND(G74*(SUM(G:G)-MAX(G:G)-MIN(G:G))*(COUNTIF(F:F,F74)-2)/(MAX(A:A)-2)/(SUMIF(F:F,F74,G:G)-MIN(IF(F:F=F74,G:G))-MAX(IF(F:F=F74,G:G))),2)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8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ROUND(G75*(SUM(G:G)-MAX(G:G)-MIN(G:G))*(COUNTIF(F:F,F75)-2)/(MAX(A:A)-2)/(SUMIF(F:F,F75,G:G)-MIN(IF(F:F=F75,G:G))-MAX(IF(F:F=F75,G:G))),2)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8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ROUND(G76*(SUM(G:G)-MAX(G:G)-MIN(G:G))*(COUNTIF(F:F,F76)-2)/(MAX(A:A)-2)/(SUMIF(F:F,F76,G:G)-MIN(IF(F:F=F76,G:G))-MAX(IF(F:F=F76,G:G))),2)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8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ROUND(G77*(SUM(G:G)-MAX(G:G)-MIN(G:G))*(COUNTIF(F:F,F77)-2)/(MAX(A:A)-2)/(SUMIF(F:F,F77,G:G)-MIN(IF(F:F=F77,G:G))-MAX(IF(F:F=F77,G:G))),2)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8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ROUND(G78*(SUM(G:G)-MAX(G:G)-MIN(G:G))*(COUNTIF(F:F,F78)-2)/(MAX(A:A)-2)/(SUMIF(F:F,F78,G:G)-MIN(IF(F:F=F78,G:G))-MAX(IF(F:F=F78,G:G))),2)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8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ROUND(G79*(SUM(G:G)-MAX(G:G)-MIN(G:G))*(COUNTIF(F:F,F79)-2)/(MAX(A:A)-2)/(SUMIF(F:F,F79,G:G)-MIN(IF(F:F=F79,G:G))-MAX(IF(F:F=F79,G:G))),2)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8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ROUND(G80*(SUM(G:G)-MAX(G:G)-MIN(G:G))*(COUNTIF(F:F,F80)-2)/(MAX(A:A)-2)/(SUMIF(F:F,F80,G:G)-MIN(IF(F:F=F80,G:G))-MAX(IF(F:F=F80,G:G))),2)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8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ROUND(G81*(SUM(G:G)-MAX(G:G)-MIN(G:G))*(COUNTIF(F:F,F81)-2)/(MAX(A:A)-2)/(SUMIF(F:F,F81,G:G)-MIN(IF(F:F=F81,G:G))-MAX(IF(F:F=F81,G:G))),2)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8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ROUND(G82*(SUM(G:G)-MAX(G:G)-MIN(G:G))*(COUNTIF(F:F,F82)-2)/(MAX(A:A)-2)/(SUMIF(F:F,F82,G:G)-MIN(IF(F:F=F82,G:G))-MAX(IF(F:F=F82,G:G))),2)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8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ROUND(G83*(SUM(G:G)-MAX(G:G)-MIN(G:G))*(COUNTIF(F:F,F83)-2)/(MAX(A:A)-2)/(SUMIF(F:F,F83,G:G)-MIN(IF(F:F=F83,G:G))-MAX(IF(F:F=F83,G:G))),2)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8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ROUND(G84*(SUM(G:G)-MAX(G:G)-MIN(G:G))*(COUNTIF(F:F,F84)-2)/(MAX(A:A)-2)/(SUMIF(F:F,F84,G:G)-MIN(IF(F:F=F84,G:G))-MAX(IF(F:F=F84,G:G))),2)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8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ROUND(G85*(SUM(G:G)-MAX(G:G)-MIN(G:G))*(COUNTIF(F:F,F85)-2)/(MAX(A:A)-2)/(SUMIF(F:F,F85,G:G)-MIN(IF(F:F=F85,G:G))-MAX(IF(F:F=F85,G:G))),2)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8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ROUND(G86*(SUM(G:G)-MAX(G:G)-MIN(G:G))*(COUNTIF(F:F,F86)-2)/(MAX(A:A)-2)/(SUMIF(F:F,F86,G:G)-MIN(IF(F:F=F86,G:G))-MAX(IF(F:F=F86,G:G))),2)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8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ROUND(G87*(SUM(G:G)-MAX(G:G)-MIN(G:G))*(COUNTIF(F:F,F87)-2)/(MAX(A:A)-2)/(SUMIF(F:F,F87,G:G)-MIN(IF(F:F=F87,G:G))-MAX(IF(F:F=F87,G:G))),2)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8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ROUND(G88*(SUM(G:G)-MAX(G:G)-MIN(G:G))*(COUNTIF(F:F,F88)-2)/(MAX(A:A)-2)/(SUMIF(F:F,F88,G:G)-MIN(IF(F:F=F88,G:G))-MAX(IF(F:F=F88,G:G))),2)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8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ROUND(G89*(SUM(G:G)-MAX(G:G)-MIN(G:G))*(COUNTIF(F:F,F89)-2)/(MAX(A:A)-2)/(SUMIF(F:F,F89,G:G)-MIN(IF(F:F=F89,G:G))-MAX(IF(F:F=F89,G:G))),2)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8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ROUND(G90*(SUM(G:G)-MAX(G:G)-MIN(G:G))*(COUNTIF(F:F,F90)-2)/(MAX(A:A)-2)/(SUMIF(F:F,F90,G:G)-MIN(IF(F:F=F90,G:G))-MAX(IF(F:F=F90,G:G))),2)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8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ROUND(G91*(SUM(G:G)-MAX(G:G)-MIN(G:G))*(COUNTIF(F:F,F91)-2)/(MAX(A:A)-2)/(SUMIF(F:F,F91,G:G)-MIN(IF(F:F=F91,G:G))-MAX(IF(F:F=F91,G:G))),2)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8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ROUND(G92*(SUM(G:G)-MAX(G:G)-MIN(G:G))*(COUNTIF(F:F,F92)-2)/(MAX(A:A)-2)/(SUMIF(F:F,F92,G:G)-MIN(IF(F:F=F92,G:G))-MAX(IF(F:F=F92,G:G))),2)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8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ROUND(G93*(SUM(G:G)-MAX(G:G)-MIN(G:G))*(COUNTIF(F:F,F93)-2)/(MAX(A:A)-2)/(SUMIF(F:F,F93,G:G)-MIN(IF(F:F=F93,G:G))-MAX(IF(F:F=F93,G:G))),2)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8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ROUND(G94*(SUM(G:G)-MAX(G:G)-MIN(G:G))*(COUNTIF(F:F,F94)-2)/(MAX(A:A)-2)/(SUMIF(F:F,F94,G:G)-MIN(IF(F:F=F94,G:G))-MAX(IF(F:F=F94,G:G))),2)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8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ROUND(G95*(SUM(G:G)-MAX(G:G)-MIN(G:G))*(COUNTIF(F:F,F95)-2)/(MAX(A:A)-2)/(SUMIF(F:F,F95,G:G)-MIN(IF(F:F=F95,G:G))-MAX(IF(F:F=F95,G:G))),2)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8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ROUND(G96*(SUM(G:G)-MAX(G:G)-MIN(G:G))*(COUNTIF(F:F,F96)-2)/(MAX(A:A)-2)/(SUMIF(F:F,F96,G:G)-MIN(IF(F:F=F96,G:G))-MAX(IF(F:F=F96,G:G))),2)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8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ROUND(G97*(SUM(G:G)-MAX(G:G)-MIN(G:G))*(COUNTIF(F:F,F97)-2)/(MAX(A:A)-2)/(SUMIF(F:F,F97,G:G)-MIN(IF(F:F=F97,G:G))-MAX(IF(F:F=F97,G:G))),2)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8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ROUND(G98*(SUM(G:G)-MAX(G:G)-MIN(G:G))*(COUNTIF(F:F,F98)-2)/(MAX(A:A)-2)/(SUMIF(F:F,F98,G:G)-MIN(IF(F:F=F98,G:G))-MAX(IF(F:F=F98,G:G))),2)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8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ROUND(G99*(SUM(G:G)-MAX(G:G)-MIN(G:G))*(COUNTIF(F:F,F99)-2)/(MAX(A:A)-2)/(SUMIF(F:F,F99,G:G)-MIN(IF(F:F=F99,G:G))-MAX(IF(F:F=F99,G:G))),2)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8"/>
        <v>28.52</v>
      </c>
      <c r="E100" s="22">
        <f t="shared" ref="E100:E117" si="13">RANK(D100,D:D,0)</f>
        <v>97</v>
      </c>
      <c r="F100" s="21">
        <v>2</v>
      </c>
      <c r="G100" s="21">
        <v>82</v>
      </c>
      <c r="H100" s="22" cm="1">
        <f t="array" ref="H100">ROUND(G100*(SUM(G:G)-MAX(G:G)-MIN(G:G))*(COUNTIF(F:F,F100)-2)/(MAX(A:A)-2)/(SUMIF(F:F,F100,G:G)-MIN(IF(F:F=F100,G:G))-MAX(IF(F:F=F100,G:G))),2)</f>
        <v>81.71</v>
      </c>
      <c r="I100" s="26">
        <f t="shared" ref="I100:I117" si="14">RANK(H100,H:H,0)</f>
        <v>42</v>
      </c>
      <c r="J100" s="22">
        <f t="shared" si="11"/>
        <v>110.23</v>
      </c>
      <c r="K100" s="27">
        <f t="shared" ref="K100:K117" si="15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si="8"/>
        <v>28.52</v>
      </c>
      <c r="E101" s="22">
        <f t="shared" si="13"/>
        <v>97</v>
      </c>
      <c r="F101" s="21">
        <v>2</v>
      </c>
      <c r="G101" s="21">
        <v>83</v>
      </c>
      <c r="H101" s="22" cm="1">
        <f t="array" ref="H101">ROUND(G101*(SUM(G:G)-MAX(G:G)-MIN(G:G))*(COUNTIF(F:F,F101)-2)/(MAX(A:A)-2)/(SUMIF(F:F,F101,G:G)-MIN(IF(F:F=F101,G:G))-MAX(IF(F:F=F101,G:G))),2)</f>
        <v>82.71</v>
      </c>
      <c r="I101" s="26">
        <f t="shared" si="14"/>
        <v>36</v>
      </c>
      <c r="J101" s="22">
        <f t="shared" si="11"/>
        <v>111.23</v>
      </c>
      <c r="K101" s="27">
        <f t="shared" si="15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8"/>
        <v>28.46</v>
      </c>
      <c r="E102" s="22">
        <f t="shared" si="13"/>
        <v>99</v>
      </c>
      <c r="F102" s="21">
        <v>2</v>
      </c>
      <c r="G102" s="21">
        <v>84</v>
      </c>
      <c r="H102" s="22" cm="1">
        <f t="array" ref="H102">ROUND(G102*(SUM(G:G)-MAX(G:G)-MIN(G:G))*(COUNTIF(F:F,F102)-2)/(MAX(A:A)-2)/(SUMIF(F:F,F102,G:G)-MIN(IF(F:F=F102,G:G))-MAX(IF(F:F=F102,G:G))),2)</f>
        <v>83.71</v>
      </c>
      <c r="I102" s="26">
        <f t="shared" si="14"/>
        <v>30</v>
      </c>
      <c r="J102" s="22">
        <f t="shared" si="11"/>
        <v>112.17</v>
      </c>
      <c r="K102" s="27">
        <f t="shared" si="15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8"/>
        <v>28.44</v>
      </c>
      <c r="E103" s="22">
        <f t="shared" si="13"/>
        <v>100</v>
      </c>
      <c r="F103" s="21">
        <v>2</v>
      </c>
      <c r="G103" s="21">
        <v>85</v>
      </c>
      <c r="H103" s="22" cm="1">
        <f t="array" ref="H103">ROUND(G103*(SUM(G:G)-MAX(G:G)-MIN(G:G))*(COUNTIF(F:F,F103)-2)/(MAX(A:A)-2)/(SUMIF(F:F,F103,G:G)-MIN(IF(F:F=F103,G:G))-MAX(IF(F:F=F103,G:G))),2)</f>
        <v>84.7</v>
      </c>
      <c r="I103" s="26">
        <f t="shared" si="14"/>
        <v>25</v>
      </c>
      <c r="J103" s="22">
        <f t="shared" si="11"/>
        <v>113.14</v>
      </c>
      <c r="K103" s="27">
        <f t="shared" si="15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8"/>
        <v>28.42</v>
      </c>
      <c r="E104" s="22">
        <f t="shared" si="13"/>
        <v>101</v>
      </c>
      <c r="F104" s="21">
        <v>2</v>
      </c>
      <c r="G104" s="21">
        <v>86</v>
      </c>
      <c r="H104" s="22" cm="1">
        <f t="array" ref="H104">ROUND(G104*(SUM(G:G)-MAX(G:G)-MIN(G:G))*(COUNTIF(F:F,F104)-2)/(MAX(A:A)-2)/(SUMIF(F:F,F104,G:G)-MIN(IF(F:F=F104,G:G))-MAX(IF(F:F=F104,G:G))),2)</f>
        <v>85.7</v>
      </c>
      <c r="I104" s="26">
        <f t="shared" si="14"/>
        <v>21</v>
      </c>
      <c r="J104" s="22">
        <f t="shared" si="11"/>
        <v>114.12</v>
      </c>
      <c r="K104" s="27">
        <f t="shared" si="15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8"/>
        <v>28.4</v>
      </c>
      <c r="E105" s="22">
        <f t="shared" si="13"/>
        <v>102</v>
      </c>
      <c r="F105" s="21">
        <v>3</v>
      </c>
      <c r="G105" s="21">
        <v>87</v>
      </c>
      <c r="H105" s="22" cm="1">
        <f t="array" ref="H105">ROUND(G105*(SUM(G:G)-MAX(G:G)-MIN(G:G))*(COUNTIF(F:F,F105)-2)/(MAX(A:A)-2)/(SUMIF(F:F,F105,G:G)-MIN(IF(F:F=F105,G:G))-MAX(IF(F:F=F105,G:G))),2)</f>
        <v>89.34</v>
      </c>
      <c r="I105" s="26">
        <f t="shared" si="14"/>
        <v>8</v>
      </c>
      <c r="J105" s="22">
        <f t="shared" si="11"/>
        <v>117.74</v>
      </c>
      <c r="K105" s="27">
        <f t="shared" si="15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8"/>
        <v>28.34</v>
      </c>
      <c r="E106" s="22">
        <f t="shared" si="13"/>
        <v>103</v>
      </c>
      <c r="F106" s="21">
        <v>2</v>
      </c>
      <c r="G106" s="21">
        <v>88</v>
      </c>
      <c r="H106" s="22" cm="1">
        <f t="array" ref="H106">ROUND(G106*(SUM(G:G)-MAX(G:G)-MIN(G:G))*(COUNTIF(F:F,F106)-2)/(MAX(A:A)-2)/(SUMIF(F:F,F106,G:G)-MIN(IF(F:F=F106,G:G))-MAX(IF(F:F=F106,G:G))),2)</f>
        <v>87.69</v>
      </c>
      <c r="I106" s="26">
        <f t="shared" si="14"/>
        <v>13</v>
      </c>
      <c r="J106" s="22">
        <f t="shared" si="11"/>
        <v>116.03</v>
      </c>
      <c r="K106" s="27">
        <f t="shared" si="15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8"/>
        <v>28.34</v>
      </c>
      <c r="E107" s="22">
        <f t="shared" si="13"/>
        <v>103</v>
      </c>
      <c r="F107" s="21">
        <v>2</v>
      </c>
      <c r="G107" s="21">
        <v>89</v>
      </c>
      <c r="H107" s="22" cm="1">
        <f t="array" ref="H107">ROUND(G107*(SUM(G:G)-MAX(G:G)-MIN(G:G))*(COUNTIF(F:F,F107)-2)/(MAX(A:A)-2)/(SUMIF(F:F,F107,G:G)-MIN(IF(F:F=F107,G:G))-MAX(IF(F:F=F107,G:G))),2)</f>
        <v>88.69</v>
      </c>
      <c r="I107" s="26">
        <f t="shared" si="14"/>
        <v>9</v>
      </c>
      <c r="J107" s="22">
        <f t="shared" si="11"/>
        <v>117.03</v>
      </c>
      <c r="K107" s="27">
        <f t="shared" si="15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8"/>
        <v>28.32</v>
      </c>
      <c r="E108" s="22">
        <f t="shared" si="13"/>
        <v>105</v>
      </c>
      <c r="F108" s="21">
        <v>2</v>
      </c>
      <c r="G108" s="21">
        <v>90</v>
      </c>
      <c r="H108" s="22" cm="1">
        <f t="array" ref="H108">ROUND(G108*(SUM(G:G)-MAX(G:G)-MIN(G:G))*(COUNTIF(F:F,F108)-2)/(MAX(A:A)-2)/(SUMIF(F:F,F108,G:G)-MIN(IF(F:F=F108,G:G))-MAX(IF(F:F=F108,G:G))),2)</f>
        <v>89.69</v>
      </c>
      <c r="I108" s="26">
        <f t="shared" si="14"/>
        <v>4</v>
      </c>
      <c r="J108" s="22">
        <f t="shared" si="11"/>
        <v>118.01</v>
      </c>
      <c r="K108" s="27">
        <f t="shared" si="15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8"/>
        <v>28.3</v>
      </c>
      <c r="E109" s="22">
        <f t="shared" si="13"/>
        <v>106</v>
      </c>
      <c r="F109" s="21">
        <v>2</v>
      </c>
      <c r="G109" s="21">
        <v>70</v>
      </c>
      <c r="H109" s="22" cm="1">
        <f t="array" ref="H109">ROUND(G109*(SUM(G:G)-MAX(G:G)-MIN(G:G))*(COUNTIF(F:F,F109)-2)/(MAX(A:A)-2)/(SUMIF(F:F,F109,G:G)-MIN(IF(F:F=F109,G:G))-MAX(IF(F:F=F109,G:G))),2)</f>
        <v>69.76</v>
      </c>
      <c r="I109" s="26">
        <f t="shared" si="14"/>
        <v>110</v>
      </c>
      <c r="J109" s="22">
        <f t="shared" si="11"/>
        <v>98.06</v>
      </c>
      <c r="K109" s="27">
        <f t="shared" si="15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8"/>
        <v>28.3</v>
      </c>
      <c r="E110" s="22">
        <f t="shared" si="13"/>
        <v>106</v>
      </c>
      <c r="F110" s="21">
        <v>2</v>
      </c>
      <c r="G110" s="21">
        <v>71</v>
      </c>
      <c r="H110" s="22" cm="1">
        <f t="array" ref="H110">ROUND(G110*(SUM(G:G)-MAX(G:G)-MIN(G:G))*(COUNTIF(F:F,F110)-2)/(MAX(A:A)-2)/(SUMIF(F:F,F110,G:G)-MIN(IF(F:F=F110,G:G))-MAX(IF(F:F=F110,G:G))),2)</f>
        <v>70.75</v>
      </c>
      <c r="I110" s="26">
        <f t="shared" si="14"/>
        <v>107</v>
      </c>
      <c r="J110" s="22">
        <f t="shared" si="11"/>
        <v>99.05</v>
      </c>
      <c r="K110" s="27">
        <f t="shared" si="15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8"/>
        <v>28.26</v>
      </c>
      <c r="E111" s="22">
        <f t="shared" si="13"/>
        <v>108</v>
      </c>
      <c r="F111" s="21">
        <v>3</v>
      </c>
      <c r="G111" s="21">
        <v>72</v>
      </c>
      <c r="H111" s="22" cm="1">
        <f t="array" ref="H111">ROUND(G111*(SUM(G:G)-MAX(G:G)-MIN(G:G))*(COUNTIF(F:F,F111)-2)/(MAX(A:A)-2)/(SUMIF(F:F,F111,G:G)-MIN(IF(F:F=F111,G:G))-MAX(IF(F:F=F111,G:G))),2)</f>
        <v>73.94</v>
      </c>
      <c r="I111" s="26">
        <f t="shared" si="14"/>
        <v>87</v>
      </c>
      <c r="J111" s="22">
        <f t="shared" si="11"/>
        <v>102.2</v>
      </c>
      <c r="K111" s="27">
        <f t="shared" si="15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8"/>
        <v>28.26</v>
      </c>
      <c r="E112" s="22">
        <f t="shared" si="13"/>
        <v>108</v>
      </c>
      <c r="F112" s="21">
        <v>3</v>
      </c>
      <c r="G112" s="21">
        <v>73</v>
      </c>
      <c r="H112" s="22" cm="1">
        <f t="array" ref="H112">ROUND(G112*(SUM(G:G)-MAX(G:G)-MIN(G:G))*(COUNTIF(F:F,F112)-2)/(MAX(A:A)-2)/(SUMIF(F:F,F112,G:G)-MIN(IF(F:F=F112,G:G))-MAX(IF(F:F=F112,G:G))),2)</f>
        <v>74.96</v>
      </c>
      <c r="I112" s="26">
        <f t="shared" si="14"/>
        <v>81</v>
      </c>
      <c r="J112" s="22">
        <f t="shared" si="11"/>
        <v>103.22</v>
      </c>
      <c r="K112" s="27">
        <f t="shared" si="15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8"/>
        <v>28.24</v>
      </c>
      <c r="E113" s="22">
        <f t="shared" si="13"/>
        <v>110</v>
      </c>
      <c r="F113" s="21">
        <v>2</v>
      </c>
      <c r="G113" s="21">
        <v>74</v>
      </c>
      <c r="H113" s="22" cm="1">
        <f t="array" ref="H113">ROUND(G113*(SUM(G:G)-MAX(G:G)-MIN(G:G))*(COUNTIF(F:F,F113)-2)/(MAX(A:A)-2)/(SUMIF(F:F,F113,G:G)-MIN(IF(F:F=F113,G:G))-MAX(IF(F:F=F113,G:G))),2)</f>
        <v>73.74</v>
      </c>
      <c r="I113" s="26">
        <f t="shared" si="14"/>
        <v>91</v>
      </c>
      <c r="J113" s="22">
        <f t="shared" si="11"/>
        <v>101.98</v>
      </c>
      <c r="K113" s="27">
        <f t="shared" si="15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8"/>
        <v>28.22</v>
      </c>
      <c r="E114" s="22">
        <f t="shared" si="13"/>
        <v>111</v>
      </c>
      <c r="F114" s="21">
        <v>2</v>
      </c>
      <c r="G114" s="21">
        <v>75</v>
      </c>
      <c r="H114" s="22" cm="1">
        <f t="array" ref="H114">ROUND(G114*(SUM(G:G)-MAX(G:G)-MIN(G:G))*(COUNTIF(F:F,F114)-2)/(MAX(A:A)-2)/(SUMIF(F:F,F114,G:G)-MIN(IF(F:F=F114,G:G))-MAX(IF(F:F=F114,G:G))),2)</f>
        <v>74.74</v>
      </c>
      <c r="I114" s="26">
        <f t="shared" si="14"/>
        <v>84</v>
      </c>
      <c r="J114" s="22">
        <f t="shared" si="11"/>
        <v>102.96</v>
      </c>
      <c r="K114" s="27">
        <f t="shared" si="15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8"/>
        <v>28.22</v>
      </c>
      <c r="E115" s="22">
        <f t="shared" si="13"/>
        <v>111</v>
      </c>
      <c r="F115" s="21">
        <v>3</v>
      </c>
      <c r="G115" s="21">
        <v>76</v>
      </c>
      <c r="H115" s="22" cm="1">
        <f t="array" ref="H115">ROUND(G115*(SUM(G:G)-MAX(G:G)-MIN(G:G))*(COUNTIF(F:F,F115)-2)/(MAX(A:A)-2)/(SUMIF(F:F,F115,G:G)-MIN(IF(F:F=F115,G:G))-MAX(IF(F:F=F115,G:G))),2)</f>
        <v>78.04</v>
      </c>
      <c r="I115" s="26">
        <f t="shared" si="14"/>
        <v>66</v>
      </c>
      <c r="J115" s="22">
        <f t="shared" si="11"/>
        <v>106.26</v>
      </c>
      <c r="K115" s="27">
        <f t="shared" si="15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8"/>
        <v>28.18</v>
      </c>
      <c r="E116" s="22">
        <f t="shared" si="13"/>
        <v>113</v>
      </c>
      <c r="F116" s="21">
        <v>3</v>
      </c>
      <c r="G116" s="21">
        <v>77</v>
      </c>
      <c r="H116" s="22" cm="1">
        <f t="array" ref="H116">ROUND(G116*(SUM(G:G)-MAX(G:G)-MIN(G:G))*(COUNTIF(F:F,F116)-2)/(MAX(A:A)-2)/(SUMIF(F:F,F116,G:G)-MIN(IF(F:F=F116,G:G))-MAX(IF(F:F=F116,G:G))),2)</f>
        <v>79.07</v>
      </c>
      <c r="I116" s="26">
        <f t="shared" si="14"/>
        <v>60</v>
      </c>
      <c r="J116" s="22">
        <f t="shared" si="11"/>
        <v>107.25</v>
      </c>
      <c r="K116" s="27">
        <f t="shared" si="15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8"/>
        <v>28.16</v>
      </c>
      <c r="E117" s="22">
        <f t="shared" si="13"/>
        <v>114</v>
      </c>
      <c r="F117" s="21">
        <v>3</v>
      </c>
      <c r="G117" s="21">
        <v>78</v>
      </c>
      <c r="H117" s="22" cm="1">
        <f t="array" ref="H117">ROUND(G117*(SUM(G:G)-MAX(G:G)-MIN(G:G))*(COUNTIF(F:F,F117)-2)/(MAX(A:A)-2)/(SUMIF(F:F,F117,G:G)-MIN(IF(F:F=F117,G:G))-MAX(IF(F:F=F117,G:G))),2)</f>
        <v>80.1</v>
      </c>
      <c r="I117" s="26">
        <f t="shared" si="14"/>
        <v>54</v>
      </c>
      <c r="J117" s="22">
        <f t="shared" si="11"/>
        <v>108.26</v>
      </c>
      <c r="K117" s="27">
        <f t="shared" si="15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workbookViewId="0">
      <selection activeCell="D1" sqref="D$1:D$1048576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6" max="6" width="6" customWidth="1"/>
    <col min="7" max="7" width="7.125" customWidth="1"/>
    <col min="8" max="8" width="11.625" customWidth="1"/>
    <col min="9" max="9" width="13.25" customWidth="1"/>
    <col min="10" max="10" width="9.625" customWidth="1"/>
    <col min="11" max="11" width="10.25" customWidth="1"/>
    <col min="12" max="12" width="10.125" customWidth="1"/>
    <col min="13" max="13" width="6.75" customWidth="1"/>
    <col min="15" max="16" width="14.125" customWidth="1"/>
  </cols>
  <sheetData>
    <row r="1" spans="1:1">
      <c r="A1" t="s">
        <v>15</v>
      </c>
    </row>
    <row r="2" ht="35.1" customHeight="1" spans="1:13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.95" customHeight="1" spans="1:15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2" t="s">
        <v>25</v>
      </c>
      <c r="J3" s="2" t="s">
        <v>12</v>
      </c>
      <c r="K3" s="3" t="s">
        <v>26</v>
      </c>
      <c r="L3" s="2" t="s">
        <v>27</v>
      </c>
      <c r="M3" s="2" t="s">
        <v>28</v>
      </c>
      <c r="O3" s="8"/>
    </row>
    <row r="4" ht="18" customHeight="1" spans="1:13">
      <c r="A4" s="4" t="s">
        <v>29</v>
      </c>
      <c r="B4" s="5" t="s">
        <v>30</v>
      </c>
      <c r="C4" s="6" t="s">
        <v>31</v>
      </c>
      <c r="D4" s="4" t="s">
        <v>32</v>
      </c>
      <c r="E4" s="4">
        <v>30.04</v>
      </c>
      <c r="F4" s="4">
        <v>5</v>
      </c>
      <c r="G4" s="4">
        <v>36</v>
      </c>
      <c r="H4" s="4">
        <v>85.7</v>
      </c>
      <c r="I4" s="4">
        <v>1.00114520521611</v>
      </c>
      <c r="J4" s="9">
        <v>85.7981440870206</v>
      </c>
      <c r="K4" s="9">
        <v>51.4788864522123</v>
      </c>
      <c r="L4" s="9">
        <v>81.5188864522123</v>
      </c>
      <c r="M4" s="4">
        <v>1</v>
      </c>
    </row>
    <row r="5" ht="18" customHeight="1" spans="1:13">
      <c r="A5" s="4" t="s">
        <v>33</v>
      </c>
      <c r="B5" s="5" t="s">
        <v>34</v>
      </c>
      <c r="C5" s="6" t="s">
        <v>31</v>
      </c>
      <c r="D5" s="4" t="s">
        <v>35</v>
      </c>
      <c r="E5" s="4">
        <v>28.86</v>
      </c>
      <c r="F5" s="4">
        <v>5</v>
      </c>
      <c r="G5" s="4">
        <v>4</v>
      </c>
      <c r="H5" s="4">
        <v>86</v>
      </c>
      <c r="I5" s="4">
        <v>1.00114520521611</v>
      </c>
      <c r="J5" s="9">
        <v>86.0984876485854</v>
      </c>
      <c r="K5" s="9">
        <v>51.6590925891512</v>
      </c>
      <c r="L5" s="9">
        <v>80.5190925891512</v>
      </c>
      <c r="M5" s="4">
        <v>2</v>
      </c>
    </row>
    <row r="6" ht="18" customHeight="1" spans="1:13">
      <c r="A6" s="4" t="s">
        <v>36</v>
      </c>
      <c r="B6" s="5" t="s">
        <v>37</v>
      </c>
      <c r="C6" s="6" t="s">
        <v>31</v>
      </c>
      <c r="D6" s="4" t="s">
        <v>38</v>
      </c>
      <c r="E6" s="4">
        <v>28.7</v>
      </c>
      <c r="F6" s="4">
        <v>5</v>
      </c>
      <c r="G6" s="4">
        <v>6</v>
      </c>
      <c r="H6" s="4">
        <v>85.98</v>
      </c>
      <c r="I6" s="4">
        <v>1.00114520521611</v>
      </c>
      <c r="J6" s="9">
        <v>86.0784647444811</v>
      </c>
      <c r="K6" s="9">
        <v>51.6470788466887</v>
      </c>
      <c r="L6" s="9">
        <v>80.3470788466887</v>
      </c>
      <c r="M6" s="4">
        <v>3</v>
      </c>
    </row>
    <row r="7" ht="18" customHeight="1" spans="1:13">
      <c r="A7" s="4" t="s">
        <v>39</v>
      </c>
      <c r="B7" s="5" t="s">
        <v>40</v>
      </c>
      <c r="C7" s="6" t="s">
        <v>31</v>
      </c>
      <c r="D7" s="4" t="s">
        <v>41</v>
      </c>
      <c r="E7" s="4">
        <v>30.44</v>
      </c>
      <c r="F7" s="4">
        <v>6</v>
      </c>
      <c r="G7" s="4">
        <v>7</v>
      </c>
      <c r="H7" s="4">
        <v>82.54</v>
      </c>
      <c r="I7" s="4">
        <v>0.998373290090026</v>
      </c>
      <c r="J7" s="9">
        <v>82.4057313640308</v>
      </c>
      <c r="K7" s="9">
        <v>49.4434388184185</v>
      </c>
      <c r="L7" s="9">
        <v>79.8834388184185</v>
      </c>
      <c r="M7" s="4">
        <v>4</v>
      </c>
    </row>
    <row r="8" ht="18" customHeight="1" spans="1:13">
      <c r="A8" s="4" t="s">
        <v>42</v>
      </c>
      <c r="B8" s="5" t="s">
        <v>43</v>
      </c>
      <c r="C8" s="6" t="s">
        <v>31</v>
      </c>
      <c r="D8" s="4" t="s">
        <v>44</v>
      </c>
      <c r="E8" s="4">
        <v>29.26</v>
      </c>
      <c r="F8" s="4">
        <v>6</v>
      </c>
      <c r="G8" s="4">
        <v>8</v>
      </c>
      <c r="H8" s="4">
        <v>84.236</v>
      </c>
      <c r="I8" s="4">
        <v>0.998373290090026</v>
      </c>
      <c r="J8" s="9">
        <v>84.0989724640235</v>
      </c>
      <c r="K8" s="9">
        <v>50.4593834784141</v>
      </c>
      <c r="L8" s="9">
        <v>79.7193834784141</v>
      </c>
      <c r="M8" s="4">
        <v>5</v>
      </c>
    </row>
    <row r="9" ht="18" customHeight="1" spans="1:13">
      <c r="A9" s="4" t="s">
        <v>45</v>
      </c>
      <c r="B9" s="5" t="s">
        <v>46</v>
      </c>
      <c r="C9" s="6" t="s">
        <v>31</v>
      </c>
      <c r="D9" s="4" t="s">
        <v>47</v>
      </c>
      <c r="E9" s="4">
        <v>28.78</v>
      </c>
      <c r="F9" s="4">
        <v>6</v>
      </c>
      <c r="G9" s="4">
        <v>17</v>
      </c>
      <c r="H9" s="4">
        <v>84.89</v>
      </c>
      <c r="I9" s="4">
        <v>0.998373290090026</v>
      </c>
      <c r="J9" s="9">
        <v>84.7519085957423</v>
      </c>
      <c r="K9" s="9">
        <v>50.8511451574454</v>
      </c>
      <c r="L9" s="9">
        <v>79.6311451574454</v>
      </c>
      <c r="M9" s="4">
        <v>6</v>
      </c>
    </row>
    <row r="10" ht="18" customHeight="1" spans="1:13">
      <c r="A10" s="4" t="s">
        <v>48</v>
      </c>
      <c r="B10" s="5" t="s">
        <v>49</v>
      </c>
      <c r="C10" s="6" t="s">
        <v>31</v>
      </c>
      <c r="D10" s="4" t="s">
        <v>50</v>
      </c>
      <c r="E10" s="4">
        <v>29.5</v>
      </c>
      <c r="F10" s="4">
        <v>5</v>
      </c>
      <c r="G10" s="4">
        <v>18</v>
      </c>
      <c r="H10" s="4">
        <v>83.4</v>
      </c>
      <c r="I10" s="4">
        <v>1.00114520521611</v>
      </c>
      <c r="J10" s="9">
        <v>83.4955101150235</v>
      </c>
      <c r="K10" s="9">
        <v>50.0973060690141</v>
      </c>
      <c r="L10" s="9">
        <v>79.5973060690141</v>
      </c>
      <c r="M10" s="4">
        <v>7</v>
      </c>
    </row>
    <row r="11" ht="18" customHeight="1" spans="1:13">
      <c r="A11" s="4" t="s">
        <v>51</v>
      </c>
      <c r="B11" s="5" t="s">
        <v>52</v>
      </c>
      <c r="C11" s="6" t="s">
        <v>31</v>
      </c>
      <c r="D11" s="4" t="s">
        <v>53</v>
      </c>
      <c r="E11" s="4">
        <v>28.94</v>
      </c>
      <c r="F11" s="4">
        <v>6</v>
      </c>
      <c r="G11" s="4">
        <v>2</v>
      </c>
      <c r="H11" s="4">
        <v>84.56</v>
      </c>
      <c r="I11" s="4">
        <v>0.998373290090026</v>
      </c>
      <c r="J11" s="9">
        <v>84.4224454100126</v>
      </c>
      <c r="K11" s="9">
        <v>50.6534672460076</v>
      </c>
      <c r="L11" s="9">
        <v>79.5934672460076</v>
      </c>
      <c r="M11" s="4">
        <v>8</v>
      </c>
    </row>
    <row r="12" ht="18" customHeight="1" spans="1:13">
      <c r="A12" s="4" t="s">
        <v>54</v>
      </c>
      <c r="B12" s="5" t="s">
        <v>55</v>
      </c>
      <c r="C12" s="6" t="s">
        <v>31</v>
      </c>
      <c r="D12" s="4" t="s">
        <v>56</v>
      </c>
      <c r="E12" s="4">
        <v>30.08</v>
      </c>
      <c r="F12" s="4">
        <v>5</v>
      </c>
      <c r="G12" s="4">
        <v>10</v>
      </c>
      <c r="H12" s="4">
        <v>82.4</v>
      </c>
      <c r="I12" s="4">
        <v>1.00114520521611</v>
      </c>
      <c r="J12" s="9">
        <v>82.4943649098074</v>
      </c>
      <c r="K12" s="9">
        <v>49.4966189458844</v>
      </c>
      <c r="L12" s="9">
        <v>79.5766189458844</v>
      </c>
      <c r="M12" s="4">
        <v>9</v>
      </c>
    </row>
    <row r="13" ht="18" customHeight="1" spans="1:13">
      <c r="A13" s="4" t="s">
        <v>57</v>
      </c>
      <c r="B13" s="7" t="s">
        <v>58</v>
      </c>
      <c r="C13" s="6" t="s">
        <v>31</v>
      </c>
      <c r="D13" s="4" t="s">
        <v>59</v>
      </c>
      <c r="E13" s="4">
        <v>29.04</v>
      </c>
      <c r="F13" s="4">
        <v>5</v>
      </c>
      <c r="G13" s="4">
        <v>35</v>
      </c>
      <c r="H13" s="4">
        <v>84.12</v>
      </c>
      <c r="I13" s="4">
        <v>1.00114520521611</v>
      </c>
      <c r="J13" s="9">
        <v>84.2163346627791</v>
      </c>
      <c r="K13" s="9">
        <v>50.5298007976675</v>
      </c>
      <c r="L13" s="9">
        <v>79.5698007976675</v>
      </c>
      <c r="M13" s="4">
        <v>10</v>
      </c>
    </row>
    <row r="14" ht="18" customHeight="1" spans="1:13">
      <c r="A14" s="4" t="s">
        <v>60</v>
      </c>
      <c r="B14" s="5" t="s">
        <v>61</v>
      </c>
      <c r="C14" s="6" t="s">
        <v>31</v>
      </c>
      <c r="D14" s="4" t="s">
        <v>62</v>
      </c>
      <c r="E14" s="4">
        <v>28.76</v>
      </c>
      <c r="F14" s="4">
        <v>6</v>
      </c>
      <c r="G14" s="4">
        <v>13</v>
      </c>
      <c r="H14" s="4">
        <v>84.544</v>
      </c>
      <c r="I14" s="4">
        <v>0.998373290090026</v>
      </c>
      <c r="J14" s="9">
        <v>84.4064714373712</v>
      </c>
      <c r="K14" s="9">
        <v>50.6438828624227</v>
      </c>
      <c r="L14" s="9">
        <v>79.4038828624227</v>
      </c>
      <c r="M14" s="4">
        <v>11</v>
      </c>
    </row>
    <row r="15" ht="18" customHeight="1" spans="1:13">
      <c r="A15" s="4" t="s">
        <v>63</v>
      </c>
      <c r="B15" s="5" t="s">
        <v>64</v>
      </c>
      <c r="C15" s="6" t="s">
        <v>31</v>
      </c>
      <c r="D15" s="4" t="s">
        <v>65</v>
      </c>
      <c r="E15" s="4">
        <v>28.36</v>
      </c>
      <c r="F15" s="4">
        <v>6</v>
      </c>
      <c r="G15" s="4">
        <v>20</v>
      </c>
      <c r="H15" s="4">
        <v>85.02</v>
      </c>
      <c r="I15" s="4">
        <v>0.998373290090026</v>
      </c>
      <c r="J15" s="9">
        <v>84.881697123454</v>
      </c>
      <c r="K15" s="9">
        <v>50.9290182740724</v>
      </c>
      <c r="L15" s="9">
        <v>79.2890182740724</v>
      </c>
      <c r="M15" s="4">
        <v>12</v>
      </c>
    </row>
    <row r="16" ht="18" customHeight="1" spans="1:13">
      <c r="A16" s="4" t="s">
        <v>66</v>
      </c>
      <c r="B16" s="5" t="s">
        <v>67</v>
      </c>
      <c r="C16" s="6" t="s">
        <v>31</v>
      </c>
      <c r="D16" s="4" t="s">
        <v>68</v>
      </c>
      <c r="E16" s="4">
        <v>28.74</v>
      </c>
      <c r="F16" s="4">
        <v>6</v>
      </c>
      <c r="G16" s="4">
        <v>9</v>
      </c>
      <c r="H16" s="4">
        <v>84.38</v>
      </c>
      <c r="I16" s="4">
        <v>0.998373290090026</v>
      </c>
      <c r="J16" s="9">
        <v>84.2427382177964</v>
      </c>
      <c r="K16" s="9">
        <v>50.5456429306779</v>
      </c>
      <c r="L16" s="9">
        <v>79.2856429306779</v>
      </c>
      <c r="M16" s="4">
        <v>13</v>
      </c>
    </row>
    <row r="17" ht="18" customHeight="1" spans="1:13">
      <c r="A17" s="4" t="s">
        <v>69</v>
      </c>
      <c r="B17" s="5" t="s">
        <v>70</v>
      </c>
      <c r="C17" s="6" t="s">
        <v>31</v>
      </c>
      <c r="D17" s="4" t="s">
        <v>71</v>
      </c>
      <c r="E17" s="4">
        <v>28.28</v>
      </c>
      <c r="F17" s="4">
        <v>5</v>
      </c>
      <c r="G17" s="4">
        <v>31</v>
      </c>
      <c r="H17" s="4">
        <v>84.66</v>
      </c>
      <c r="I17" s="4">
        <v>1.00114520521611</v>
      </c>
      <c r="J17" s="9">
        <v>84.7569530735958</v>
      </c>
      <c r="K17" s="9">
        <v>50.8541718441575</v>
      </c>
      <c r="L17" s="9">
        <v>79.1341718441575</v>
      </c>
      <c r="M17" s="4">
        <v>14</v>
      </c>
    </row>
    <row r="18" ht="18" customHeight="1" spans="1:13">
      <c r="A18" s="4" t="s">
        <v>72</v>
      </c>
      <c r="B18" s="5" t="s">
        <v>73</v>
      </c>
      <c r="C18" s="6" t="s">
        <v>31</v>
      </c>
      <c r="D18" s="4" t="s">
        <v>74</v>
      </c>
      <c r="E18" s="4">
        <v>28.38</v>
      </c>
      <c r="F18" s="4">
        <v>6</v>
      </c>
      <c r="G18" s="4">
        <v>27</v>
      </c>
      <c r="H18" s="4">
        <v>84.664</v>
      </c>
      <c r="I18" s="4">
        <v>0.998373290090026</v>
      </c>
      <c r="J18" s="9">
        <v>84.526276232182</v>
      </c>
      <c r="K18" s="9">
        <v>50.7157657393092</v>
      </c>
      <c r="L18" s="9">
        <v>79.0957657393092</v>
      </c>
      <c r="M18" s="4">
        <v>15</v>
      </c>
    </row>
    <row r="19" ht="18" customHeight="1" spans="1:13">
      <c r="A19" s="4" t="s">
        <v>75</v>
      </c>
      <c r="B19" s="5" t="s">
        <v>76</v>
      </c>
      <c r="C19" s="6" t="s">
        <v>31</v>
      </c>
      <c r="D19" s="4" t="s">
        <v>65</v>
      </c>
      <c r="E19" s="4">
        <v>28.36</v>
      </c>
      <c r="F19" s="4">
        <v>6</v>
      </c>
      <c r="G19" s="4">
        <v>10</v>
      </c>
      <c r="H19" s="4">
        <v>84.64</v>
      </c>
      <c r="I19" s="4">
        <v>0.998373290090026</v>
      </c>
      <c r="J19" s="9">
        <v>84.5023152732198</v>
      </c>
      <c r="K19" s="9">
        <v>50.7013891639319</v>
      </c>
      <c r="L19" s="9">
        <v>79.0613891639319</v>
      </c>
      <c r="M19" s="4">
        <v>16</v>
      </c>
    </row>
    <row r="20" ht="18" customHeight="1" spans="1:13">
      <c r="A20" s="4" t="s">
        <v>77</v>
      </c>
      <c r="B20" s="5" t="s">
        <v>78</v>
      </c>
      <c r="C20" s="6" t="s">
        <v>31</v>
      </c>
      <c r="D20" s="4" t="s">
        <v>38</v>
      </c>
      <c r="E20" s="4">
        <v>28.7</v>
      </c>
      <c r="F20" s="4">
        <v>6</v>
      </c>
      <c r="G20" s="4">
        <v>33</v>
      </c>
      <c r="H20" s="4">
        <v>84.04</v>
      </c>
      <c r="I20" s="4">
        <v>0.998373290090026</v>
      </c>
      <c r="J20" s="9">
        <v>83.9032912991658</v>
      </c>
      <c r="K20" s="9">
        <v>50.3419747794995</v>
      </c>
      <c r="L20" s="9">
        <v>79.0419747794995</v>
      </c>
      <c r="M20" s="4">
        <v>17</v>
      </c>
    </row>
    <row r="21" ht="18" customHeight="1" spans="1:13">
      <c r="A21" s="4" t="s">
        <v>79</v>
      </c>
      <c r="B21" s="5" t="s">
        <v>80</v>
      </c>
      <c r="C21" s="6" t="s">
        <v>31</v>
      </c>
      <c r="D21" s="4" t="s">
        <v>81</v>
      </c>
      <c r="E21" s="4">
        <v>29.1</v>
      </c>
      <c r="F21" s="4">
        <v>5</v>
      </c>
      <c r="G21" s="4">
        <v>30</v>
      </c>
      <c r="H21" s="4">
        <v>82.86</v>
      </c>
      <c r="I21" s="4">
        <v>1.00114520521611</v>
      </c>
      <c r="J21" s="9">
        <v>82.9548917042068</v>
      </c>
      <c r="K21" s="9">
        <v>49.7729350225241</v>
      </c>
      <c r="L21" s="9">
        <v>78.8729350225241</v>
      </c>
      <c r="M21" s="4">
        <v>18</v>
      </c>
    </row>
    <row r="22" ht="18" customHeight="1" spans="1:13">
      <c r="A22" s="4" t="s">
        <v>82</v>
      </c>
      <c r="B22" s="5" t="s">
        <v>83</v>
      </c>
      <c r="C22" s="6" t="s">
        <v>31</v>
      </c>
      <c r="D22" s="4" t="s">
        <v>84</v>
      </c>
      <c r="E22" s="4">
        <v>28.54</v>
      </c>
      <c r="F22" s="4">
        <v>5</v>
      </c>
      <c r="G22" s="4">
        <v>27</v>
      </c>
      <c r="H22" s="4">
        <v>83.78</v>
      </c>
      <c r="I22" s="4">
        <v>1.00114520521611</v>
      </c>
      <c r="J22" s="9">
        <v>83.8759452930056</v>
      </c>
      <c r="K22" s="9">
        <v>50.3255671758034</v>
      </c>
      <c r="L22" s="9">
        <v>78.8655671758034</v>
      </c>
      <c r="M22" s="4">
        <v>19</v>
      </c>
    </row>
    <row r="23" ht="18" customHeight="1" spans="1:13">
      <c r="A23" s="4" t="s">
        <v>85</v>
      </c>
      <c r="B23" s="5" t="s">
        <v>86</v>
      </c>
      <c r="C23" s="6" t="s">
        <v>31</v>
      </c>
      <c r="D23" s="4" t="s">
        <v>87</v>
      </c>
      <c r="E23" s="4">
        <v>28.82</v>
      </c>
      <c r="F23" s="4">
        <v>5</v>
      </c>
      <c r="G23" s="4">
        <v>3</v>
      </c>
      <c r="H23" s="4">
        <v>83.18</v>
      </c>
      <c r="I23" s="4">
        <v>1.00114520521611</v>
      </c>
      <c r="J23" s="9">
        <v>83.275258169876</v>
      </c>
      <c r="K23" s="9">
        <v>49.9651549019256</v>
      </c>
      <c r="L23" s="9">
        <v>78.7851549019256</v>
      </c>
      <c r="M23" s="4">
        <v>20</v>
      </c>
    </row>
    <row r="24" ht="18" customHeight="1" spans="1:13">
      <c r="A24" s="4" t="s">
        <v>88</v>
      </c>
      <c r="B24" s="5" t="s">
        <v>89</v>
      </c>
      <c r="C24" s="6" t="s">
        <v>31</v>
      </c>
      <c r="D24" s="4" t="s">
        <v>90</v>
      </c>
      <c r="E24" s="4">
        <v>28.88</v>
      </c>
      <c r="F24" s="4">
        <v>5</v>
      </c>
      <c r="G24" s="4">
        <v>19</v>
      </c>
      <c r="H24" s="4">
        <v>82.88</v>
      </c>
      <c r="I24" s="4">
        <v>1.00114520521611</v>
      </c>
      <c r="J24" s="9">
        <v>82.9749146083111</v>
      </c>
      <c r="K24" s="9">
        <v>49.7849487649867</v>
      </c>
      <c r="L24" s="9">
        <v>78.6649487649867</v>
      </c>
      <c r="M24" s="4">
        <v>21</v>
      </c>
    </row>
    <row r="25" ht="18" customHeight="1" spans="1:13">
      <c r="A25" s="4" t="s">
        <v>91</v>
      </c>
      <c r="B25" s="5" t="s">
        <v>92</v>
      </c>
      <c r="C25" s="6" t="s">
        <v>31</v>
      </c>
      <c r="D25" s="4" t="s">
        <v>93</v>
      </c>
      <c r="E25" s="4">
        <v>28.48</v>
      </c>
      <c r="F25" s="4">
        <v>5</v>
      </c>
      <c r="G25" s="4">
        <v>34</v>
      </c>
      <c r="H25" s="4">
        <v>83.54</v>
      </c>
      <c r="I25" s="4">
        <v>1.00114520521611</v>
      </c>
      <c r="J25" s="9">
        <v>83.6356704437538</v>
      </c>
      <c r="K25" s="9">
        <v>50.1814022662523</v>
      </c>
      <c r="L25" s="9">
        <v>78.6614022662523</v>
      </c>
      <c r="M25" s="4">
        <v>22</v>
      </c>
    </row>
    <row r="26" ht="18" customHeight="1" spans="1:13">
      <c r="A26" s="4" t="s">
        <v>94</v>
      </c>
      <c r="B26" s="5" t="s">
        <v>95</v>
      </c>
      <c r="C26" s="6" t="s">
        <v>31</v>
      </c>
      <c r="D26" s="4" t="s">
        <v>96</v>
      </c>
      <c r="E26" s="4">
        <v>28.24</v>
      </c>
      <c r="F26" s="4">
        <v>6</v>
      </c>
      <c r="G26" s="4">
        <v>31</v>
      </c>
      <c r="H26" s="4">
        <v>84.06</v>
      </c>
      <c r="I26" s="4">
        <v>0.998373290090026</v>
      </c>
      <c r="J26" s="9">
        <v>83.9232587649676</v>
      </c>
      <c r="K26" s="9">
        <v>50.3539552589806</v>
      </c>
      <c r="L26" s="9">
        <v>78.5939552589806</v>
      </c>
      <c r="M26" s="4">
        <v>23</v>
      </c>
    </row>
    <row r="27" ht="18" customHeight="1" spans="1:13">
      <c r="A27" s="4" t="s">
        <v>97</v>
      </c>
      <c r="B27" s="5" t="s">
        <v>98</v>
      </c>
      <c r="C27" s="6" t="s">
        <v>31</v>
      </c>
      <c r="D27" s="4" t="s">
        <v>99</v>
      </c>
      <c r="E27" s="4">
        <v>29.12</v>
      </c>
      <c r="F27" s="4">
        <v>6</v>
      </c>
      <c r="G27" s="4">
        <v>28</v>
      </c>
      <c r="H27" s="4">
        <v>82.56</v>
      </c>
      <c r="I27" s="4">
        <v>0.998373290090026</v>
      </c>
      <c r="J27" s="9">
        <v>82.4256988298326</v>
      </c>
      <c r="K27" s="9">
        <v>49.4554192978995</v>
      </c>
      <c r="L27" s="9">
        <v>78.5754192978995</v>
      </c>
      <c r="M27" s="4">
        <v>24</v>
      </c>
    </row>
    <row r="28" ht="18" customHeight="1" spans="1:13">
      <c r="A28" s="4" t="s">
        <v>100</v>
      </c>
      <c r="B28" s="5" t="s">
        <v>101</v>
      </c>
      <c r="C28" s="6" t="s">
        <v>31</v>
      </c>
      <c r="D28" s="4" t="s">
        <v>102</v>
      </c>
      <c r="E28" s="4">
        <v>28.26</v>
      </c>
      <c r="F28" s="4">
        <v>5</v>
      </c>
      <c r="G28" s="4">
        <v>16</v>
      </c>
      <c r="H28" s="4">
        <v>83.58</v>
      </c>
      <c r="I28" s="4">
        <v>1.00114520521611</v>
      </c>
      <c r="J28" s="9">
        <v>83.6757162519624</v>
      </c>
      <c r="K28" s="9">
        <v>50.2054297511775</v>
      </c>
      <c r="L28" s="9">
        <v>78.4654297511775</v>
      </c>
      <c r="M28" s="4">
        <v>25</v>
      </c>
    </row>
    <row r="29" ht="18" customHeight="1" spans="1:13">
      <c r="A29" s="4" t="s">
        <v>103</v>
      </c>
      <c r="B29" s="5" t="s">
        <v>104</v>
      </c>
      <c r="C29" s="6" t="s">
        <v>31</v>
      </c>
      <c r="D29" s="4" t="s">
        <v>105</v>
      </c>
      <c r="E29" s="4">
        <v>27.96</v>
      </c>
      <c r="F29" s="4">
        <v>5</v>
      </c>
      <c r="G29" s="4">
        <v>5</v>
      </c>
      <c r="H29" s="4">
        <v>84.04</v>
      </c>
      <c r="I29" s="4">
        <v>1.00114520521611</v>
      </c>
      <c r="J29" s="9">
        <v>84.1362430463618</v>
      </c>
      <c r="K29" s="9">
        <v>50.4817458278171</v>
      </c>
      <c r="L29" s="9">
        <v>78.4417458278171</v>
      </c>
      <c r="M29" s="4">
        <v>26</v>
      </c>
    </row>
    <row r="30" ht="18" customHeight="1" spans="1:13">
      <c r="A30" s="4" t="s">
        <v>106</v>
      </c>
      <c r="B30" s="5" t="s">
        <v>107</v>
      </c>
      <c r="C30" s="6" t="s">
        <v>31</v>
      </c>
      <c r="D30" s="4" t="s">
        <v>108</v>
      </c>
      <c r="E30" s="4">
        <v>28.46</v>
      </c>
      <c r="F30" s="4">
        <v>6</v>
      </c>
      <c r="G30" s="4">
        <v>23</v>
      </c>
      <c r="H30" s="4">
        <v>83.42</v>
      </c>
      <c r="I30" s="4">
        <v>0.998373290090026</v>
      </c>
      <c r="J30" s="9">
        <v>83.28429985931</v>
      </c>
      <c r="K30" s="9">
        <v>49.970579915586</v>
      </c>
      <c r="L30" s="9">
        <v>78.430579915586</v>
      </c>
      <c r="M30" s="4">
        <v>27</v>
      </c>
    </row>
    <row r="31" ht="18" customHeight="1" spans="1:13">
      <c r="A31" s="4" t="s">
        <v>109</v>
      </c>
      <c r="B31" s="5" t="s">
        <v>110</v>
      </c>
      <c r="C31" s="6" t="s">
        <v>31</v>
      </c>
      <c r="D31" s="4" t="s">
        <v>84</v>
      </c>
      <c r="E31" s="4">
        <v>28.54</v>
      </c>
      <c r="F31" s="4">
        <v>6</v>
      </c>
      <c r="G31" s="4">
        <v>21</v>
      </c>
      <c r="H31" s="4">
        <v>83.14</v>
      </c>
      <c r="I31" s="4">
        <v>0.998373290090026</v>
      </c>
      <c r="J31" s="9">
        <v>83.0047553380848</v>
      </c>
      <c r="K31" s="9">
        <v>49.8028532028509</v>
      </c>
      <c r="L31" s="9">
        <v>78.3428532028509</v>
      </c>
      <c r="M31" s="4">
        <v>28</v>
      </c>
    </row>
    <row r="32" ht="18" customHeight="1" spans="1:13">
      <c r="A32" s="4" t="s">
        <v>111</v>
      </c>
      <c r="B32" s="5" t="s">
        <v>112</v>
      </c>
      <c r="C32" s="6" t="s">
        <v>31</v>
      </c>
      <c r="D32" s="4" t="s">
        <v>113</v>
      </c>
      <c r="E32" s="4">
        <v>29.08</v>
      </c>
      <c r="F32" s="4">
        <v>6</v>
      </c>
      <c r="G32" s="4">
        <v>30</v>
      </c>
      <c r="H32" s="4">
        <v>82.14</v>
      </c>
      <c r="I32" s="4">
        <v>0.998373290090026</v>
      </c>
      <c r="J32" s="9">
        <v>82.0063820479948</v>
      </c>
      <c r="K32" s="9">
        <v>49.2038292287969</v>
      </c>
      <c r="L32" s="9">
        <v>78.2838292287969</v>
      </c>
      <c r="M32" s="4">
        <v>29</v>
      </c>
    </row>
    <row r="33" ht="18" customHeight="1" spans="1:13">
      <c r="A33" s="4" t="s">
        <v>114</v>
      </c>
      <c r="B33" s="5" t="s">
        <v>115</v>
      </c>
      <c r="C33" s="6" t="s">
        <v>31</v>
      </c>
      <c r="D33" s="4" t="s">
        <v>116</v>
      </c>
      <c r="E33" s="4">
        <v>28.84</v>
      </c>
      <c r="F33" s="4">
        <v>5</v>
      </c>
      <c r="G33" s="4">
        <v>23</v>
      </c>
      <c r="H33" s="4">
        <v>82.22</v>
      </c>
      <c r="I33" s="4">
        <v>1.00114520521611</v>
      </c>
      <c r="J33" s="9">
        <v>82.3141587728685</v>
      </c>
      <c r="K33" s="9">
        <v>49.3884952637211</v>
      </c>
      <c r="L33" s="9">
        <v>78.2284952637211</v>
      </c>
      <c r="M33" s="4">
        <v>30</v>
      </c>
    </row>
    <row r="34" ht="18" customHeight="1" spans="1:13">
      <c r="A34" s="4" t="s">
        <v>117</v>
      </c>
      <c r="B34" s="5" t="s">
        <v>118</v>
      </c>
      <c r="C34" s="6" t="s">
        <v>31</v>
      </c>
      <c r="D34" s="4" t="s">
        <v>119</v>
      </c>
      <c r="E34" s="4">
        <v>28.02</v>
      </c>
      <c r="F34" s="4">
        <v>5</v>
      </c>
      <c r="G34" s="4">
        <v>1</v>
      </c>
      <c r="H34" s="4">
        <v>83.56</v>
      </c>
      <c r="I34" s="4">
        <v>1.00114520521611</v>
      </c>
      <c r="J34" s="9">
        <v>83.6556933478581</v>
      </c>
      <c r="K34" s="9">
        <v>50.1934160087149</v>
      </c>
      <c r="L34" s="9">
        <v>78.2134160087149</v>
      </c>
      <c r="M34" s="4">
        <v>31</v>
      </c>
    </row>
    <row r="35" ht="18" customHeight="1" spans="1:13">
      <c r="A35" s="4" t="s">
        <v>120</v>
      </c>
      <c r="B35" s="5" t="s">
        <v>121</v>
      </c>
      <c r="C35" s="6" t="s">
        <v>31</v>
      </c>
      <c r="D35" s="4" t="s">
        <v>35</v>
      </c>
      <c r="E35" s="4">
        <v>28.86</v>
      </c>
      <c r="F35" s="4">
        <v>6</v>
      </c>
      <c r="G35" s="4">
        <v>4</v>
      </c>
      <c r="H35" s="4">
        <v>82.34</v>
      </c>
      <c r="I35" s="4">
        <v>0.998373290090026</v>
      </c>
      <c r="J35" s="9">
        <v>82.2060567060128</v>
      </c>
      <c r="K35" s="9">
        <v>49.3236340236077</v>
      </c>
      <c r="L35" s="9">
        <v>78.1836340236077</v>
      </c>
      <c r="M35" s="4">
        <v>32</v>
      </c>
    </row>
    <row r="36" ht="18" customHeight="1" spans="1:13">
      <c r="A36" s="4" t="s">
        <v>122</v>
      </c>
      <c r="B36" s="5" t="s">
        <v>123</v>
      </c>
      <c r="C36" s="6" t="s">
        <v>31</v>
      </c>
      <c r="D36" s="4" t="s">
        <v>119</v>
      </c>
      <c r="E36" s="4">
        <v>28.02</v>
      </c>
      <c r="F36" s="4">
        <v>5</v>
      </c>
      <c r="G36" s="4">
        <v>7</v>
      </c>
      <c r="H36" s="4">
        <v>83.46</v>
      </c>
      <c r="I36" s="4">
        <v>1.00114520521611</v>
      </c>
      <c r="J36" s="9">
        <v>83.5555788273365</v>
      </c>
      <c r="K36" s="9">
        <v>50.1333472964019</v>
      </c>
      <c r="L36" s="9">
        <v>78.1533472964019</v>
      </c>
      <c r="M36" s="4">
        <v>33</v>
      </c>
    </row>
    <row r="37" ht="18" customHeight="1" spans="1:13">
      <c r="A37" s="4" t="s">
        <v>124</v>
      </c>
      <c r="B37" s="5" t="s">
        <v>125</v>
      </c>
      <c r="C37" s="6" t="s">
        <v>31</v>
      </c>
      <c r="D37" s="4" t="s">
        <v>126</v>
      </c>
      <c r="E37" s="4">
        <v>28.14</v>
      </c>
      <c r="F37" s="4">
        <v>5</v>
      </c>
      <c r="G37" s="4">
        <v>14</v>
      </c>
      <c r="H37" s="4">
        <v>83.22</v>
      </c>
      <c r="I37" s="4">
        <v>1.00114520521611</v>
      </c>
      <c r="J37" s="9">
        <v>83.3153039780846</v>
      </c>
      <c r="K37" s="9">
        <v>49.9891823868508</v>
      </c>
      <c r="L37" s="9">
        <v>78.1291823868508</v>
      </c>
      <c r="M37" s="4">
        <v>34</v>
      </c>
    </row>
    <row r="38" ht="18" customHeight="1" spans="1:13">
      <c r="A38" s="4" t="s">
        <v>127</v>
      </c>
      <c r="B38" s="5" t="s">
        <v>128</v>
      </c>
      <c r="C38" s="6" t="s">
        <v>31</v>
      </c>
      <c r="D38" s="4" t="s">
        <v>93</v>
      </c>
      <c r="E38" s="4">
        <v>28.48</v>
      </c>
      <c r="F38" s="4">
        <v>5</v>
      </c>
      <c r="G38" s="4">
        <v>22</v>
      </c>
      <c r="H38" s="4">
        <v>82.52</v>
      </c>
      <c r="I38" s="4">
        <v>1.00114520521611</v>
      </c>
      <c r="J38" s="9">
        <v>82.6145023344333</v>
      </c>
      <c r="K38" s="9">
        <v>49.56870140066</v>
      </c>
      <c r="L38" s="9">
        <v>78.04870140066</v>
      </c>
      <c r="M38" s="4">
        <v>35</v>
      </c>
    </row>
    <row r="39" ht="18" customHeight="1" spans="1:13">
      <c r="A39" s="4" t="s">
        <v>129</v>
      </c>
      <c r="B39" s="5" t="s">
        <v>130</v>
      </c>
      <c r="C39" s="6" t="s">
        <v>31</v>
      </c>
      <c r="D39" s="4" t="s">
        <v>131</v>
      </c>
      <c r="E39" s="4">
        <v>28.22</v>
      </c>
      <c r="F39" s="4">
        <v>6</v>
      </c>
      <c r="G39" s="4">
        <v>32</v>
      </c>
      <c r="H39" s="4">
        <v>83.172</v>
      </c>
      <c r="I39" s="4">
        <v>0.998373290090026</v>
      </c>
      <c r="J39" s="9">
        <v>83.0367032833677</v>
      </c>
      <c r="K39" s="9">
        <v>49.8220219700206</v>
      </c>
      <c r="L39" s="9">
        <v>78.0420219700206</v>
      </c>
      <c r="M39" s="4">
        <v>36</v>
      </c>
    </row>
    <row r="40" ht="18" customHeight="1" spans="1:13">
      <c r="A40" s="4" t="s">
        <v>132</v>
      </c>
      <c r="B40" s="5" t="s">
        <v>133</v>
      </c>
      <c r="C40" s="6" t="s">
        <v>31</v>
      </c>
      <c r="D40" s="4" t="s">
        <v>134</v>
      </c>
      <c r="E40" s="4">
        <v>28.72</v>
      </c>
      <c r="F40" s="4">
        <v>5</v>
      </c>
      <c r="G40" s="4">
        <v>26</v>
      </c>
      <c r="H40" s="4">
        <v>82.1</v>
      </c>
      <c r="I40" s="4">
        <v>1.00114520521611</v>
      </c>
      <c r="J40" s="9">
        <v>82.1940213482426</v>
      </c>
      <c r="K40" s="9">
        <v>49.3164128089455</v>
      </c>
      <c r="L40" s="9">
        <v>78.0364128089455</v>
      </c>
      <c r="M40" s="4">
        <v>37</v>
      </c>
    </row>
    <row r="41" ht="18" customHeight="1" spans="1:13">
      <c r="A41" s="4" t="s">
        <v>135</v>
      </c>
      <c r="B41" s="5" t="s">
        <v>136</v>
      </c>
      <c r="C41" s="6" t="s">
        <v>31</v>
      </c>
      <c r="D41" s="4" t="s">
        <v>137</v>
      </c>
      <c r="E41" s="4">
        <v>29.14</v>
      </c>
      <c r="F41" s="4">
        <v>6</v>
      </c>
      <c r="G41" s="4">
        <v>24</v>
      </c>
      <c r="H41" s="4">
        <v>81.54</v>
      </c>
      <c r="I41" s="4">
        <v>0.998373290090026</v>
      </c>
      <c r="J41" s="9">
        <v>81.4073580739408</v>
      </c>
      <c r="K41" s="9">
        <v>48.8444148443645</v>
      </c>
      <c r="L41" s="9">
        <v>77.9844148443645</v>
      </c>
      <c r="M41" s="4">
        <v>38</v>
      </c>
    </row>
    <row r="42" ht="18" customHeight="1" spans="1:13">
      <c r="A42" s="4" t="s">
        <v>138</v>
      </c>
      <c r="B42" s="5" t="s">
        <v>139</v>
      </c>
      <c r="C42" s="6" t="s">
        <v>31</v>
      </c>
      <c r="D42" s="4" t="s">
        <v>140</v>
      </c>
      <c r="E42" s="4">
        <v>28.44</v>
      </c>
      <c r="F42" s="4">
        <v>5</v>
      </c>
      <c r="G42" s="4">
        <v>17</v>
      </c>
      <c r="H42" s="4">
        <v>82.46</v>
      </c>
      <c r="I42" s="4">
        <v>1.00114520521611</v>
      </c>
      <c r="J42" s="9">
        <v>82.5544336221204</v>
      </c>
      <c r="K42" s="9">
        <v>49.5326601732722</v>
      </c>
      <c r="L42" s="9">
        <v>77.9726601732722</v>
      </c>
      <c r="M42" s="4">
        <v>39</v>
      </c>
    </row>
    <row r="43" ht="18" customHeight="1" spans="1:13">
      <c r="A43" s="4" t="s">
        <v>141</v>
      </c>
      <c r="B43" s="5" t="s">
        <v>142</v>
      </c>
      <c r="C43" s="6" t="s">
        <v>31</v>
      </c>
      <c r="D43" s="4" t="s">
        <v>38</v>
      </c>
      <c r="E43" s="4">
        <v>28.7</v>
      </c>
      <c r="F43" s="4">
        <v>6</v>
      </c>
      <c r="G43" s="4">
        <v>3</v>
      </c>
      <c r="H43" s="4">
        <v>82.2</v>
      </c>
      <c r="I43" s="4">
        <v>0.998373290090026</v>
      </c>
      <c r="J43" s="9">
        <v>82.0662844454002</v>
      </c>
      <c r="K43" s="9">
        <v>49.2397706672401</v>
      </c>
      <c r="L43" s="9">
        <v>77.9397706672401</v>
      </c>
      <c r="M43" s="4">
        <v>40</v>
      </c>
    </row>
    <row r="44" ht="18" customHeight="1" spans="1:13">
      <c r="A44" s="4" t="s">
        <v>143</v>
      </c>
      <c r="B44" s="5" t="s">
        <v>144</v>
      </c>
      <c r="C44" s="6" t="s">
        <v>31</v>
      </c>
      <c r="D44" s="4" t="s">
        <v>145</v>
      </c>
      <c r="E44" s="4">
        <v>28.18</v>
      </c>
      <c r="F44" s="4">
        <v>6</v>
      </c>
      <c r="G44" s="4">
        <v>25</v>
      </c>
      <c r="H44" s="4">
        <v>82.92</v>
      </c>
      <c r="I44" s="4">
        <v>0.998373290090026</v>
      </c>
      <c r="J44" s="9">
        <v>82.785113214265</v>
      </c>
      <c r="K44" s="9">
        <v>49.671067928559</v>
      </c>
      <c r="L44" s="9">
        <v>77.851067928559</v>
      </c>
      <c r="M44" s="4">
        <v>41</v>
      </c>
    </row>
    <row r="45" ht="18" customHeight="1" spans="1:13">
      <c r="A45" s="4" t="s">
        <v>146</v>
      </c>
      <c r="B45" s="5" t="s">
        <v>147</v>
      </c>
      <c r="C45" s="6" t="s">
        <v>31</v>
      </c>
      <c r="D45" s="4" t="s">
        <v>148</v>
      </c>
      <c r="E45" s="4">
        <v>28.52</v>
      </c>
      <c r="F45" s="4">
        <v>6</v>
      </c>
      <c r="G45" s="4">
        <v>11</v>
      </c>
      <c r="H45" s="4">
        <v>82.34</v>
      </c>
      <c r="I45" s="4">
        <v>0.998373290090026</v>
      </c>
      <c r="J45" s="9">
        <v>82.2060567060128</v>
      </c>
      <c r="K45" s="9">
        <v>49.3236340236077</v>
      </c>
      <c r="L45" s="9">
        <v>77.8436340236077</v>
      </c>
      <c r="M45" s="4">
        <v>42</v>
      </c>
    </row>
    <row r="46" ht="18" customHeight="1" spans="1:13">
      <c r="A46" s="4" t="s">
        <v>149</v>
      </c>
      <c r="B46" s="5" t="s">
        <v>150</v>
      </c>
      <c r="C46" s="6" t="s">
        <v>31</v>
      </c>
      <c r="D46" s="4" t="s">
        <v>151</v>
      </c>
      <c r="E46" s="4">
        <v>28.32</v>
      </c>
      <c r="F46" s="4">
        <v>6</v>
      </c>
      <c r="G46" s="4">
        <v>35</v>
      </c>
      <c r="H46" s="4">
        <v>82.46</v>
      </c>
      <c r="I46" s="4">
        <v>0.998373290090026</v>
      </c>
      <c r="J46" s="9">
        <v>82.3258615008236</v>
      </c>
      <c r="K46" s="9">
        <v>49.3955169004941</v>
      </c>
      <c r="L46" s="9">
        <v>77.7155169004941</v>
      </c>
      <c r="M46" s="4">
        <v>43</v>
      </c>
    </row>
    <row r="47" ht="18" customHeight="1" spans="1:13">
      <c r="A47" s="4" t="s">
        <v>152</v>
      </c>
      <c r="B47" s="5" t="s">
        <v>153</v>
      </c>
      <c r="C47" s="6" t="s">
        <v>31</v>
      </c>
      <c r="D47" s="4" t="s">
        <v>90</v>
      </c>
      <c r="E47" s="4">
        <v>28.88</v>
      </c>
      <c r="F47" s="4">
        <v>6</v>
      </c>
      <c r="G47" s="4">
        <v>26</v>
      </c>
      <c r="H47" s="4">
        <v>81.5</v>
      </c>
      <c r="I47" s="4">
        <v>0.998373290090026</v>
      </c>
      <c r="J47" s="9">
        <v>81.3674231423371</v>
      </c>
      <c r="K47" s="9">
        <v>48.8204538854023</v>
      </c>
      <c r="L47" s="9">
        <v>77.7004538854023</v>
      </c>
      <c r="M47" s="4">
        <v>44</v>
      </c>
    </row>
    <row r="48" ht="18" customHeight="1" spans="1:13">
      <c r="A48" s="4" t="s">
        <v>154</v>
      </c>
      <c r="B48" s="5" t="s">
        <v>155</v>
      </c>
      <c r="C48" s="6" t="s">
        <v>31</v>
      </c>
      <c r="D48" s="4" t="s">
        <v>134</v>
      </c>
      <c r="E48" s="4">
        <v>28.72</v>
      </c>
      <c r="F48" s="4">
        <v>5</v>
      </c>
      <c r="G48" s="4">
        <v>8</v>
      </c>
      <c r="H48" s="4">
        <v>81.48</v>
      </c>
      <c r="I48" s="4">
        <v>1.00114520521611</v>
      </c>
      <c r="J48" s="9">
        <v>81.5733113210086</v>
      </c>
      <c r="K48" s="9">
        <v>48.9439867926052</v>
      </c>
      <c r="L48" s="9">
        <v>77.6639867926052</v>
      </c>
      <c r="M48" s="4">
        <v>45</v>
      </c>
    </row>
    <row r="49" ht="18" customHeight="1" spans="1:13">
      <c r="A49" s="4" t="s">
        <v>156</v>
      </c>
      <c r="B49" s="5" t="s">
        <v>157</v>
      </c>
      <c r="C49" s="6" t="s">
        <v>31</v>
      </c>
      <c r="D49" s="4" t="s">
        <v>119</v>
      </c>
      <c r="E49" s="4">
        <v>28.02</v>
      </c>
      <c r="F49" s="4">
        <v>6</v>
      </c>
      <c r="G49" s="4">
        <v>14</v>
      </c>
      <c r="H49" s="4">
        <v>82.56</v>
      </c>
      <c r="I49" s="4">
        <v>0.998373290090026</v>
      </c>
      <c r="J49" s="9">
        <v>82.4256988298326</v>
      </c>
      <c r="K49" s="9">
        <v>49.4554192978995</v>
      </c>
      <c r="L49" s="9">
        <v>77.4754192978995</v>
      </c>
      <c r="M49" s="4">
        <v>46</v>
      </c>
    </row>
    <row r="50" ht="18" customHeight="1" spans="1:13">
      <c r="A50" s="4" t="s">
        <v>158</v>
      </c>
      <c r="B50" s="5" t="s">
        <v>159</v>
      </c>
      <c r="C50" s="6" t="s">
        <v>31</v>
      </c>
      <c r="D50" s="4" t="s">
        <v>160</v>
      </c>
      <c r="E50" s="4">
        <v>28.6</v>
      </c>
      <c r="F50" s="4">
        <v>6</v>
      </c>
      <c r="G50" s="4">
        <v>6</v>
      </c>
      <c r="H50" s="4">
        <v>81.58</v>
      </c>
      <c r="I50" s="4">
        <v>0.998373290090026</v>
      </c>
      <c r="J50" s="9">
        <v>81.4472930055443</v>
      </c>
      <c r="K50" s="9">
        <v>48.8683758033266</v>
      </c>
      <c r="L50" s="9">
        <v>77.4683758033266</v>
      </c>
      <c r="M50" s="4">
        <v>47</v>
      </c>
    </row>
    <row r="51" ht="18" customHeight="1" spans="1:13">
      <c r="A51" s="4" t="s">
        <v>161</v>
      </c>
      <c r="B51" s="5" t="s">
        <v>162</v>
      </c>
      <c r="C51" s="6" t="s">
        <v>31</v>
      </c>
      <c r="D51" s="4" t="s">
        <v>163</v>
      </c>
      <c r="E51" s="4">
        <v>28.58</v>
      </c>
      <c r="F51" s="4">
        <v>6</v>
      </c>
      <c r="G51" s="4">
        <v>36</v>
      </c>
      <c r="H51" s="4">
        <v>81.58</v>
      </c>
      <c r="I51" s="4">
        <v>0.998373290090026</v>
      </c>
      <c r="J51" s="9">
        <v>81.4472930055443</v>
      </c>
      <c r="K51" s="9">
        <v>48.8683758033266</v>
      </c>
      <c r="L51" s="9">
        <v>77.4483758033266</v>
      </c>
      <c r="M51" s="4">
        <v>48</v>
      </c>
    </row>
    <row r="52" ht="18" customHeight="1" spans="1:13">
      <c r="A52" s="4" t="s">
        <v>164</v>
      </c>
      <c r="B52" s="5" t="s">
        <v>165</v>
      </c>
      <c r="C52" s="6" t="s">
        <v>31</v>
      </c>
      <c r="D52" s="4" t="s">
        <v>166</v>
      </c>
      <c r="E52" s="4">
        <v>29.02</v>
      </c>
      <c r="F52" s="4">
        <v>5</v>
      </c>
      <c r="G52" s="4">
        <v>24</v>
      </c>
      <c r="H52" s="4">
        <v>80.62</v>
      </c>
      <c r="I52" s="4">
        <v>1.00114520521611</v>
      </c>
      <c r="J52" s="9">
        <v>80.7123264445228</v>
      </c>
      <c r="K52" s="9">
        <v>48.4273958667137</v>
      </c>
      <c r="L52" s="9">
        <v>77.4473958667137</v>
      </c>
      <c r="M52" s="4">
        <v>49</v>
      </c>
    </row>
    <row r="53" ht="18" customHeight="1" spans="1:13">
      <c r="A53" s="4" t="s">
        <v>167</v>
      </c>
      <c r="B53" s="5" t="s">
        <v>168</v>
      </c>
      <c r="C53" s="6" t="s">
        <v>31</v>
      </c>
      <c r="D53" s="4" t="s">
        <v>169</v>
      </c>
      <c r="E53" s="4">
        <v>29.06</v>
      </c>
      <c r="F53" s="4">
        <v>6</v>
      </c>
      <c r="G53" s="4">
        <v>16</v>
      </c>
      <c r="H53" s="4">
        <v>80.76</v>
      </c>
      <c r="I53" s="4">
        <v>0.998373290090026</v>
      </c>
      <c r="J53" s="9">
        <v>80.6286269076705</v>
      </c>
      <c r="K53" s="9">
        <v>48.3771761446023</v>
      </c>
      <c r="L53" s="9">
        <v>77.4371761446023</v>
      </c>
      <c r="M53" s="4">
        <v>50</v>
      </c>
    </row>
    <row r="54" ht="18" customHeight="1" spans="1:13">
      <c r="A54" s="4" t="s">
        <v>170</v>
      </c>
      <c r="B54" s="5" t="s">
        <v>171</v>
      </c>
      <c r="C54" s="6" t="s">
        <v>31</v>
      </c>
      <c r="D54" s="4" t="s">
        <v>140</v>
      </c>
      <c r="E54" s="4">
        <v>28.44</v>
      </c>
      <c r="F54" s="4">
        <v>5</v>
      </c>
      <c r="G54" s="4">
        <v>33</v>
      </c>
      <c r="H54" s="4">
        <v>81.54</v>
      </c>
      <c r="I54" s="4">
        <v>1.00114520521611</v>
      </c>
      <c r="J54" s="9">
        <v>81.6333800333216</v>
      </c>
      <c r="K54" s="9">
        <v>48.9800280199929</v>
      </c>
      <c r="L54" s="9">
        <v>77.4200280199929</v>
      </c>
      <c r="M54" s="4">
        <v>51</v>
      </c>
    </row>
    <row r="55" ht="18" customHeight="1" spans="1:13">
      <c r="A55" s="4" t="s">
        <v>172</v>
      </c>
      <c r="B55" s="5" t="s">
        <v>173</v>
      </c>
      <c r="C55" s="6" t="s">
        <v>31</v>
      </c>
      <c r="D55" s="4" t="s">
        <v>59</v>
      </c>
      <c r="E55" s="4">
        <v>29.04</v>
      </c>
      <c r="F55" s="4">
        <v>6</v>
      </c>
      <c r="G55" s="4">
        <v>5</v>
      </c>
      <c r="H55" s="4">
        <v>80.44</v>
      </c>
      <c r="I55" s="4">
        <v>0.998373290090026</v>
      </c>
      <c r="J55" s="9">
        <v>80.3091474548417</v>
      </c>
      <c r="K55" s="9">
        <v>48.185488472905</v>
      </c>
      <c r="L55" s="9">
        <v>77.225488472905</v>
      </c>
      <c r="M55" s="4">
        <v>52</v>
      </c>
    </row>
    <row r="56" ht="18" customHeight="1" spans="1:13">
      <c r="A56" s="4" t="s">
        <v>174</v>
      </c>
      <c r="B56" s="5" t="s">
        <v>175</v>
      </c>
      <c r="C56" s="6" t="s">
        <v>31</v>
      </c>
      <c r="D56" s="4" t="s">
        <v>90</v>
      </c>
      <c r="E56" s="4">
        <v>28.88</v>
      </c>
      <c r="F56" s="4">
        <v>5</v>
      </c>
      <c r="G56" s="4">
        <v>12</v>
      </c>
      <c r="H56" s="4">
        <v>80.44</v>
      </c>
      <c r="I56" s="4">
        <v>1.00114520521611</v>
      </c>
      <c r="J56" s="9">
        <v>80.5321203075839</v>
      </c>
      <c r="K56" s="9">
        <v>48.3192721845503</v>
      </c>
      <c r="L56" s="9">
        <v>77.1992721845503</v>
      </c>
      <c r="M56" s="4">
        <v>53</v>
      </c>
    </row>
    <row r="57" ht="18" customHeight="1" spans="1:13">
      <c r="A57" s="4" t="s">
        <v>176</v>
      </c>
      <c r="B57" s="5" t="s">
        <v>177</v>
      </c>
      <c r="C57" s="6" t="s">
        <v>31</v>
      </c>
      <c r="D57" s="4" t="s">
        <v>169</v>
      </c>
      <c r="E57" s="4">
        <v>29.06</v>
      </c>
      <c r="F57" s="4">
        <v>5</v>
      </c>
      <c r="G57" s="4">
        <v>29</v>
      </c>
      <c r="H57" s="4">
        <v>79.74</v>
      </c>
      <c r="I57" s="4">
        <v>1.00114520521611</v>
      </c>
      <c r="J57" s="9">
        <v>79.8313186639326</v>
      </c>
      <c r="K57" s="9">
        <v>47.8987911983596</v>
      </c>
      <c r="L57" s="9">
        <v>76.9587911983596</v>
      </c>
      <c r="M57" s="4">
        <v>54</v>
      </c>
    </row>
    <row r="58" ht="18" customHeight="1" spans="1:13">
      <c r="A58" s="4" t="s">
        <v>178</v>
      </c>
      <c r="B58" s="5" t="s">
        <v>179</v>
      </c>
      <c r="C58" s="6" t="s">
        <v>31</v>
      </c>
      <c r="D58" s="4" t="s">
        <v>180</v>
      </c>
      <c r="E58" s="4">
        <v>28.16</v>
      </c>
      <c r="F58" s="4">
        <v>6</v>
      </c>
      <c r="G58" s="4">
        <v>12</v>
      </c>
      <c r="H58" s="4">
        <v>81.44</v>
      </c>
      <c r="I58" s="4">
        <v>0.998373290090026</v>
      </c>
      <c r="J58" s="9">
        <v>81.3075207449317</v>
      </c>
      <c r="K58" s="9">
        <v>48.784512446959</v>
      </c>
      <c r="L58" s="9">
        <v>76.944512446959</v>
      </c>
      <c r="M58" s="4">
        <v>55</v>
      </c>
    </row>
    <row r="59" ht="18" customHeight="1" spans="1:13">
      <c r="A59" s="4" t="s">
        <v>181</v>
      </c>
      <c r="B59" s="5" t="s">
        <v>182</v>
      </c>
      <c r="C59" s="6" t="s">
        <v>31</v>
      </c>
      <c r="D59" s="4" t="s">
        <v>102</v>
      </c>
      <c r="E59" s="4">
        <v>28.26</v>
      </c>
      <c r="F59" s="4">
        <v>6</v>
      </c>
      <c r="G59" s="4">
        <v>18</v>
      </c>
      <c r="H59" s="4">
        <v>81.24</v>
      </c>
      <c r="I59" s="4">
        <v>0.998373290090026</v>
      </c>
      <c r="J59" s="9">
        <v>81.1078460869137</v>
      </c>
      <c r="K59" s="9">
        <v>48.6647076521482</v>
      </c>
      <c r="L59" s="9">
        <v>76.9247076521482</v>
      </c>
      <c r="M59" s="4">
        <v>56</v>
      </c>
    </row>
    <row r="60" ht="18" customHeight="1" spans="1:13">
      <c r="A60" s="4" t="s">
        <v>183</v>
      </c>
      <c r="B60" s="5" t="s">
        <v>184</v>
      </c>
      <c r="C60" s="6" t="s">
        <v>31</v>
      </c>
      <c r="D60" s="4" t="s">
        <v>102</v>
      </c>
      <c r="E60" s="4">
        <v>28.26</v>
      </c>
      <c r="F60" s="4">
        <v>5</v>
      </c>
      <c r="G60" s="4">
        <v>9</v>
      </c>
      <c r="H60" s="4">
        <v>80.86</v>
      </c>
      <c r="I60" s="4">
        <v>1.00114520521611</v>
      </c>
      <c r="J60" s="9">
        <v>80.9526012937747</v>
      </c>
      <c r="K60" s="9">
        <v>48.5715607762648</v>
      </c>
      <c r="L60" s="9">
        <v>76.8315607762648</v>
      </c>
      <c r="M60" s="4">
        <v>57</v>
      </c>
    </row>
    <row r="61" ht="18" customHeight="1" spans="1:13">
      <c r="A61" s="4" t="s">
        <v>185</v>
      </c>
      <c r="B61" s="5" t="s">
        <v>186</v>
      </c>
      <c r="C61" s="6" t="s">
        <v>31</v>
      </c>
      <c r="D61" s="4" t="s">
        <v>74</v>
      </c>
      <c r="E61" s="4">
        <v>28.38</v>
      </c>
      <c r="F61" s="4">
        <v>5</v>
      </c>
      <c r="G61" s="4">
        <v>11</v>
      </c>
      <c r="H61" s="4">
        <v>80.6</v>
      </c>
      <c r="I61" s="4">
        <v>1.00114520521611</v>
      </c>
      <c r="J61" s="9">
        <v>80.6923035404185</v>
      </c>
      <c r="K61" s="9">
        <v>48.4153821242511</v>
      </c>
      <c r="L61" s="9">
        <v>76.7953821242511</v>
      </c>
      <c r="M61" s="4">
        <v>58</v>
      </c>
    </row>
    <row r="62" ht="18" customHeight="1" spans="1:13">
      <c r="A62" s="4" t="s">
        <v>187</v>
      </c>
      <c r="B62" s="5" t="s">
        <v>188</v>
      </c>
      <c r="C62" s="6" t="s">
        <v>31</v>
      </c>
      <c r="D62" s="4" t="s">
        <v>145</v>
      </c>
      <c r="E62" s="4">
        <v>28.18</v>
      </c>
      <c r="F62" s="4">
        <v>6</v>
      </c>
      <c r="G62" s="4">
        <v>29</v>
      </c>
      <c r="H62" s="4">
        <v>81.14</v>
      </c>
      <c r="I62" s="4">
        <v>0.998373290090026</v>
      </c>
      <c r="J62" s="9">
        <v>81.0080087579047</v>
      </c>
      <c r="K62" s="9">
        <v>48.6048052547428</v>
      </c>
      <c r="L62" s="9">
        <v>76.7848052547428</v>
      </c>
      <c r="M62" s="4">
        <v>59</v>
      </c>
    </row>
    <row r="63" ht="18" customHeight="1" spans="1:13">
      <c r="A63" s="4" t="s">
        <v>189</v>
      </c>
      <c r="B63" s="5" t="s">
        <v>190</v>
      </c>
      <c r="C63" s="6" t="s">
        <v>31</v>
      </c>
      <c r="D63" s="4" t="s">
        <v>191</v>
      </c>
      <c r="E63" s="4">
        <v>28.34</v>
      </c>
      <c r="F63" s="4">
        <v>5</v>
      </c>
      <c r="G63" s="4">
        <v>28</v>
      </c>
      <c r="H63" s="4">
        <v>80.42</v>
      </c>
      <c r="I63" s="4">
        <v>1.00114520521611</v>
      </c>
      <c r="J63" s="9">
        <v>80.5120974034796</v>
      </c>
      <c r="K63" s="9">
        <v>48.3072584420877</v>
      </c>
      <c r="L63" s="9">
        <v>76.6472584420877</v>
      </c>
      <c r="M63" s="4">
        <v>60</v>
      </c>
    </row>
    <row r="64" ht="18" customHeight="1" spans="1:13">
      <c r="A64" s="4" t="s">
        <v>192</v>
      </c>
      <c r="B64" s="5" t="s">
        <v>193</v>
      </c>
      <c r="C64" s="6" t="s">
        <v>31</v>
      </c>
      <c r="D64" s="4" t="s">
        <v>102</v>
      </c>
      <c r="E64" s="4">
        <v>28.26</v>
      </c>
      <c r="F64" s="4">
        <v>6</v>
      </c>
      <c r="G64" s="4">
        <v>1</v>
      </c>
      <c r="H64" s="4">
        <v>80.74</v>
      </c>
      <c r="I64" s="4">
        <v>0.998373290090026</v>
      </c>
      <c r="J64" s="9">
        <v>80.6086594418687</v>
      </c>
      <c r="K64" s="9">
        <v>48.3651956651212</v>
      </c>
      <c r="L64" s="9">
        <v>76.6251956651212</v>
      </c>
      <c r="M64" s="4">
        <v>61</v>
      </c>
    </row>
    <row r="65" ht="18" customHeight="1" spans="1:13">
      <c r="A65" s="4" t="s">
        <v>194</v>
      </c>
      <c r="B65" s="5" t="s">
        <v>195</v>
      </c>
      <c r="C65" s="6" t="s">
        <v>31</v>
      </c>
      <c r="D65" s="4" t="s">
        <v>196</v>
      </c>
      <c r="E65" s="4">
        <v>27.92</v>
      </c>
      <c r="F65" s="4">
        <v>5</v>
      </c>
      <c r="G65" s="4">
        <v>15</v>
      </c>
      <c r="H65" s="4">
        <v>80.96</v>
      </c>
      <c r="I65" s="4">
        <v>1.00114520521611</v>
      </c>
      <c r="J65" s="9">
        <v>81.0527158142963</v>
      </c>
      <c r="K65" s="9">
        <v>48.6316294885778</v>
      </c>
      <c r="L65" s="9">
        <v>76.5516294885778</v>
      </c>
      <c r="M65" s="4">
        <v>62</v>
      </c>
    </row>
    <row r="66" ht="18" customHeight="1" spans="1:13">
      <c r="A66" s="4" t="s">
        <v>197</v>
      </c>
      <c r="B66" s="5" t="s">
        <v>198</v>
      </c>
      <c r="C66" s="6" t="s">
        <v>31</v>
      </c>
      <c r="D66" s="4" t="s">
        <v>145</v>
      </c>
      <c r="E66" s="4">
        <v>28.18</v>
      </c>
      <c r="F66" s="4">
        <v>6</v>
      </c>
      <c r="G66" s="4">
        <v>34</v>
      </c>
      <c r="H66" s="4">
        <v>80.7</v>
      </c>
      <c r="I66" s="4">
        <v>0.998373290090026</v>
      </c>
      <c r="J66" s="9">
        <v>80.5687245102651</v>
      </c>
      <c r="K66" s="9">
        <v>48.3412347061591</v>
      </c>
      <c r="L66" s="9">
        <v>76.5212347061591</v>
      </c>
      <c r="M66" s="4">
        <v>63</v>
      </c>
    </row>
    <row r="67" ht="18" customHeight="1" spans="1:13">
      <c r="A67" s="4" t="s">
        <v>199</v>
      </c>
      <c r="B67" s="5" t="s">
        <v>200</v>
      </c>
      <c r="C67" s="6" t="s">
        <v>31</v>
      </c>
      <c r="D67" s="4" t="s">
        <v>93</v>
      </c>
      <c r="E67" s="4">
        <v>28.48</v>
      </c>
      <c r="F67" s="4">
        <v>5</v>
      </c>
      <c r="G67" s="4">
        <v>20</v>
      </c>
      <c r="H67" s="4">
        <v>79.9</v>
      </c>
      <c r="I67" s="4">
        <v>1.00114520521611</v>
      </c>
      <c r="J67" s="9">
        <v>79.9915018967672</v>
      </c>
      <c r="K67" s="9">
        <v>47.9949011380603</v>
      </c>
      <c r="L67" s="9">
        <v>76.4749011380603</v>
      </c>
      <c r="M67" s="4">
        <v>64</v>
      </c>
    </row>
    <row r="68" ht="18" customHeight="1" spans="1:13">
      <c r="A68" s="4" t="s">
        <v>201</v>
      </c>
      <c r="B68" s="5" t="s">
        <v>202</v>
      </c>
      <c r="C68" s="6" t="s">
        <v>31</v>
      </c>
      <c r="D68" s="4" t="s">
        <v>203</v>
      </c>
      <c r="E68" s="4">
        <v>27.94</v>
      </c>
      <c r="F68" s="4">
        <v>5</v>
      </c>
      <c r="G68" s="4">
        <v>21</v>
      </c>
      <c r="H68" s="4">
        <v>80.58</v>
      </c>
      <c r="I68" s="4">
        <v>1.00114520521611</v>
      </c>
      <c r="J68" s="9">
        <v>80.6722806363141</v>
      </c>
      <c r="K68" s="9">
        <v>48.4033683817885</v>
      </c>
      <c r="L68" s="9">
        <v>76.3433683817885</v>
      </c>
      <c r="M68" s="4">
        <v>65</v>
      </c>
    </row>
    <row r="69" ht="18" customHeight="1" spans="1:13">
      <c r="A69" s="4" t="s">
        <v>204</v>
      </c>
      <c r="B69" s="5" t="s">
        <v>205</v>
      </c>
      <c r="C69" s="6" t="s">
        <v>31</v>
      </c>
      <c r="D69" s="4" t="s">
        <v>196</v>
      </c>
      <c r="E69" s="4">
        <v>27.92</v>
      </c>
      <c r="F69" s="4">
        <v>6</v>
      </c>
      <c r="G69" s="4">
        <v>22</v>
      </c>
      <c r="H69" s="4">
        <v>80.4</v>
      </c>
      <c r="I69" s="4">
        <v>0.998373290090026</v>
      </c>
      <c r="J69" s="9">
        <v>80.2692125232381</v>
      </c>
      <c r="K69" s="9">
        <v>48.1615275139429</v>
      </c>
      <c r="L69" s="9">
        <v>76.0815275139429</v>
      </c>
      <c r="M69" s="4">
        <v>66</v>
      </c>
    </row>
    <row r="70" ht="18" customHeight="1" spans="1:13">
      <c r="A70" s="4" t="s">
        <v>206</v>
      </c>
      <c r="B70" s="5" t="s">
        <v>207</v>
      </c>
      <c r="C70" s="6" t="s">
        <v>31</v>
      </c>
      <c r="D70" s="4" t="s">
        <v>208</v>
      </c>
      <c r="E70" s="4">
        <v>28.3</v>
      </c>
      <c r="F70" s="4">
        <v>5</v>
      </c>
      <c r="G70" s="4">
        <v>13</v>
      </c>
      <c r="H70" s="4">
        <v>79.2</v>
      </c>
      <c r="I70" s="4">
        <v>1.00114520521611</v>
      </c>
      <c r="J70" s="9">
        <v>79.2907002531159</v>
      </c>
      <c r="K70" s="9">
        <v>47.5744201518695</v>
      </c>
      <c r="L70" s="9">
        <v>75.8744201518695</v>
      </c>
      <c r="M70" s="4">
        <v>67</v>
      </c>
    </row>
    <row r="71" ht="18" customHeight="1" spans="1:13">
      <c r="A71" s="4" t="s">
        <v>209</v>
      </c>
      <c r="B71" s="5" t="s">
        <v>210</v>
      </c>
      <c r="C71" s="6" t="s">
        <v>31</v>
      </c>
      <c r="D71" s="4" t="s">
        <v>211</v>
      </c>
      <c r="E71" s="4">
        <v>28.2</v>
      </c>
      <c r="F71" s="4">
        <v>6</v>
      </c>
      <c r="G71" s="4">
        <v>15</v>
      </c>
      <c r="H71" s="4">
        <v>79.14</v>
      </c>
      <c r="I71" s="4">
        <v>0.998373290090026</v>
      </c>
      <c r="J71" s="9">
        <v>79.0112621777247</v>
      </c>
      <c r="K71" s="9">
        <v>47.4067573066348</v>
      </c>
      <c r="L71" s="9">
        <v>75.6067573066348</v>
      </c>
      <c r="M71" s="4">
        <v>68</v>
      </c>
    </row>
    <row r="72" ht="18" customHeight="1" spans="1:13">
      <c r="A72" s="4" t="s">
        <v>212</v>
      </c>
      <c r="B72" s="5" t="s">
        <v>213</v>
      </c>
      <c r="C72" s="6" t="s">
        <v>31</v>
      </c>
      <c r="D72" s="4" t="s">
        <v>108</v>
      </c>
      <c r="E72" s="4">
        <v>28.46</v>
      </c>
      <c r="F72" s="4">
        <v>6</v>
      </c>
      <c r="G72" s="4">
        <v>19</v>
      </c>
      <c r="H72" s="4">
        <v>78.2</v>
      </c>
      <c r="I72" s="4">
        <v>0.998373290090026</v>
      </c>
      <c r="J72" s="9">
        <v>78.0727912850401</v>
      </c>
      <c r="K72" s="9">
        <v>46.843674771024</v>
      </c>
      <c r="L72" s="9">
        <v>75.303674771024</v>
      </c>
      <c r="M72" s="4">
        <v>69</v>
      </c>
    </row>
    <row r="73" ht="18" customHeight="1" spans="1:13">
      <c r="A73" s="4" t="s">
        <v>214</v>
      </c>
      <c r="B73" s="5" t="s">
        <v>215</v>
      </c>
      <c r="C73" s="6" t="s">
        <v>31</v>
      </c>
      <c r="D73" s="4" t="s">
        <v>216</v>
      </c>
      <c r="E73" s="4">
        <v>27.9</v>
      </c>
      <c r="F73" s="4">
        <v>5</v>
      </c>
      <c r="G73" s="4">
        <v>32</v>
      </c>
      <c r="H73" s="4">
        <v>78</v>
      </c>
      <c r="I73" s="4">
        <v>1.00114520521611</v>
      </c>
      <c r="J73" s="9">
        <v>78.0893260068566</v>
      </c>
      <c r="K73" s="9">
        <v>46.8535956041139</v>
      </c>
      <c r="L73" s="9">
        <v>74.7535956041139</v>
      </c>
      <c r="M73" s="4">
        <v>70</v>
      </c>
    </row>
    <row r="74" ht="18" customHeight="1" spans="1:13">
      <c r="A74" s="4" t="s">
        <v>217</v>
      </c>
      <c r="B74" s="5" t="s">
        <v>218</v>
      </c>
      <c r="C74" s="6" t="s">
        <v>31</v>
      </c>
      <c r="D74" s="4" t="s">
        <v>203</v>
      </c>
      <c r="E74" s="4">
        <v>27.94</v>
      </c>
      <c r="F74" s="4">
        <v>5</v>
      </c>
      <c r="G74" s="4">
        <v>2</v>
      </c>
      <c r="H74" s="4">
        <v>77.7</v>
      </c>
      <c r="I74" s="4">
        <v>1.00114520521611</v>
      </c>
      <c r="J74" s="9">
        <v>77.7889824452918</v>
      </c>
      <c r="K74" s="9">
        <v>46.673389467175</v>
      </c>
      <c r="L74" s="9">
        <v>74.6133894671751</v>
      </c>
      <c r="M74" s="4">
        <v>71</v>
      </c>
    </row>
    <row r="75" ht="18" customHeight="1" spans="1:13">
      <c r="A75" s="4" t="s">
        <v>219</v>
      </c>
      <c r="B75" s="4" t="s">
        <v>220</v>
      </c>
      <c r="C75" s="6" t="s">
        <v>31</v>
      </c>
      <c r="D75" s="4" t="s">
        <v>221</v>
      </c>
      <c r="E75" s="4">
        <v>28.42</v>
      </c>
      <c r="F75" s="4" t="s">
        <v>222</v>
      </c>
      <c r="G75" s="4" t="s">
        <v>222</v>
      </c>
      <c r="H75" s="4" t="s">
        <v>222</v>
      </c>
      <c r="I75" s="10"/>
      <c r="J75" s="10"/>
      <c r="K75" s="10"/>
      <c r="L75" s="10"/>
      <c r="M75" s="10"/>
    </row>
    <row r="80" spans="9:9">
      <c r="I80" t="s">
        <v>223</v>
      </c>
    </row>
  </sheetData>
  <sortState ref="A4:N74">
    <sortCondition ref="L4:L74" descending="1"/>
  </sortState>
  <mergeCells count="1">
    <mergeCell ref="A2:M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小学语文（城镇）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2025-08-11T01:46:17Z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